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0115" windowHeight="7815"/>
  </bookViews>
  <sheets>
    <sheet name="Intro" sheetId="4" r:id="rId1"/>
    <sheet name="Balance Sheet" sheetId="1" r:id="rId2"/>
    <sheet name="Profit and Loss" sheetId="2" r:id="rId3"/>
    <sheet name="CT Return" sheetId="7" r:id="rId4"/>
    <sheet name="Quarterly P&amp;L" sheetId="3" r:id="rId5"/>
    <sheet name="Quarterly Balance Sheet" sheetId="5" r:id="rId6"/>
  </sheets>
  <definedNames>
    <definedName name="_xlnm.Print_Area" localSheetId="3">'CT Return'!$A$1:$D$65</definedName>
  </definedNames>
  <calcPr calcId="145621"/>
</workbook>
</file>

<file path=xl/calcChain.xml><?xml version="1.0" encoding="utf-8"?>
<calcChain xmlns="http://schemas.openxmlformats.org/spreadsheetml/2006/main">
  <c r="B85" i="7" l="1"/>
  <c r="G46" i="3"/>
  <c r="B44" i="7" s="1"/>
  <c r="G21" i="3"/>
  <c r="B8" i="7" s="1"/>
  <c r="G22" i="3"/>
  <c r="B9" i="7" s="1"/>
  <c r="G23" i="3"/>
  <c r="B10" i="7" s="1"/>
  <c r="G24" i="3"/>
  <c r="B11" i="7" s="1"/>
  <c r="G25" i="3"/>
  <c r="B12" i="7" s="1"/>
  <c r="G26" i="3"/>
  <c r="B13" i="7" s="1"/>
  <c r="G27" i="3"/>
  <c r="B14" i="7" s="1"/>
  <c r="B37" i="7" s="1"/>
  <c r="G28" i="3"/>
  <c r="B15" i="7" s="1"/>
  <c r="G29" i="3"/>
  <c r="B16" i="7" s="1"/>
  <c r="G30" i="3"/>
  <c r="B17" i="7" s="1"/>
  <c r="G31" i="3"/>
  <c r="B18" i="7" s="1"/>
  <c r="G32" i="3"/>
  <c r="B19" i="7" s="1"/>
  <c r="G33" i="3"/>
  <c r="B20" i="7" s="1"/>
  <c r="G34" i="3"/>
  <c r="B22" i="7" s="1"/>
  <c r="B36" i="7" s="1"/>
  <c r="G35" i="3"/>
  <c r="B35" i="7" s="1"/>
  <c r="G36" i="3"/>
  <c r="B24" i="7" s="1"/>
  <c r="G37" i="3"/>
  <c r="B25" i="7" s="1"/>
  <c r="G38" i="3"/>
  <c r="B26" i="7" s="1"/>
  <c r="G39" i="3"/>
  <c r="B27" i="7" s="1"/>
  <c r="G40" i="3"/>
  <c r="B28" i="7" s="1"/>
  <c r="G41" i="3"/>
  <c r="B29" i="7" s="1"/>
  <c r="G42" i="3"/>
  <c r="B30" i="7" s="1"/>
  <c r="C44" i="3"/>
  <c r="D44" i="3"/>
  <c r="E44" i="3"/>
  <c r="F44" i="3"/>
  <c r="D15" i="3"/>
  <c r="E15" i="3"/>
  <c r="F15" i="3"/>
  <c r="C15" i="3"/>
  <c r="G14" i="3"/>
  <c r="G43" i="3"/>
  <c r="B21" i="7" s="1"/>
  <c r="B34" i="7" s="1"/>
  <c r="G10" i="3"/>
  <c r="B23" i="7" l="1"/>
  <c r="B31" i="7"/>
  <c r="B12" i="2"/>
  <c r="B65" i="7"/>
  <c r="G15" i="3"/>
  <c r="B5" i="7" s="1"/>
  <c r="D44" i="1"/>
  <c r="D37" i="1"/>
  <c r="D27" i="1"/>
  <c r="D23" i="1"/>
  <c r="D21" i="1"/>
  <c r="D10" i="1"/>
  <c r="D3" i="1"/>
  <c r="G34" i="5"/>
  <c r="G31" i="5"/>
  <c r="G30" i="5"/>
  <c r="G22" i="5"/>
  <c r="G20" i="5"/>
  <c r="G19" i="5"/>
  <c r="G18" i="5"/>
  <c r="G15" i="5"/>
  <c r="G14" i="5"/>
  <c r="G13" i="5"/>
  <c r="G12" i="5"/>
  <c r="G8" i="5"/>
  <c r="D36" i="1"/>
  <c r="D17" i="1"/>
  <c r="D24" i="1"/>
  <c r="D11" i="1"/>
  <c r="D8" i="1"/>
  <c r="D4" i="1" s="1"/>
  <c r="D5" i="1"/>
  <c r="G55" i="3"/>
  <c r="F31" i="5"/>
  <c r="E31" i="5"/>
  <c r="D31" i="5"/>
  <c r="C31" i="5"/>
  <c r="F27" i="5"/>
  <c r="E27" i="5"/>
  <c r="D27" i="5"/>
  <c r="C27" i="5"/>
  <c r="F20" i="5"/>
  <c r="E20" i="5"/>
  <c r="D20" i="5"/>
  <c r="C20" i="5"/>
  <c r="F15" i="5"/>
  <c r="F22" i="5" s="1"/>
  <c r="E15" i="5"/>
  <c r="E22" i="5" s="1"/>
  <c r="D15" i="5"/>
  <c r="D22" i="5" s="1"/>
  <c r="C15" i="5"/>
  <c r="C22" i="5" s="1"/>
  <c r="G52" i="3"/>
  <c r="F11" i="3"/>
  <c r="F16" i="3" s="1"/>
  <c r="F47" i="3" s="1"/>
  <c r="E11" i="3"/>
  <c r="E16" i="3" s="1"/>
  <c r="E47" i="3" s="1"/>
  <c r="D11" i="3"/>
  <c r="D16" i="3" s="1"/>
  <c r="D47" i="3" s="1"/>
  <c r="C11" i="3"/>
  <c r="G7" i="3"/>
  <c r="G6" i="3"/>
  <c r="G11" i="3" l="1"/>
  <c r="B4" i="2"/>
  <c r="B59" i="7"/>
  <c r="B54" i="7"/>
  <c r="B55" i="7"/>
  <c r="G18" i="3"/>
  <c r="B6" i="2" s="1"/>
  <c r="E35" i="5"/>
  <c r="E36" i="5" s="1"/>
  <c r="E38" i="5" s="1"/>
  <c r="E40" i="5" s="1"/>
  <c r="G44" i="3"/>
  <c r="B7" i="2" s="1"/>
  <c r="D35" i="5"/>
  <c r="D36" i="5" s="1"/>
  <c r="D38" i="5" s="1"/>
  <c r="D40" i="5" s="1"/>
  <c r="D20" i="1"/>
  <c r="D16" i="1"/>
  <c r="C16" i="3"/>
  <c r="B3" i="7" l="1"/>
  <c r="B6" i="7" s="1"/>
  <c r="B69" i="7"/>
  <c r="B3" i="2"/>
  <c r="G16" i="3"/>
  <c r="B5" i="2" s="1"/>
  <c r="C47" i="3"/>
  <c r="G47" i="3" s="1"/>
  <c r="B32" i="7" s="1"/>
  <c r="B45" i="7" s="1"/>
  <c r="B61" i="7" s="1"/>
  <c r="B66" i="7" s="1"/>
  <c r="B80" i="7" s="1"/>
  <c r="B81" i="7" s="1"/>
  <c r="B86" i="7" s="1"/>
  <c r="G48" i="3" s="1"/>
  <c r="F35" i="5"/>
  <c r="F36" i="5" s="1"/>
  <c r="F38" i="5" s="1"/>
  <c r="F40" i="5" s="1"/>
  <c r="C35" i="5" l="1"/>
  <c r="C36" i="5" s="1"/>
  <c r="C38" i="5" s="1"/>
  <c r="C40" i="5" s="1"/>
  <c r="B15" i="2"/>
  <c r="G26" i="5" l="1"/>
  <c r="B16" i="2" l="1"/>
  <c r="G49" i="3"/>
  <c r="G27" i="5"/>
  <c r="D33" i="1" s="1"/>
  <c r="D29" i="1" s="1"/>
  <c r="D35" i="1" l="1"/>
  <c r="D34" i="1"/>
  <c r="B17" i="2"/>
  <c r="B19" i="2" s="1"/>
  <c r="B22" i="2" s="1"/>
  <c r="D48" i="1" s="1"/>
  <c r="D43" i="1" s="1"/>
  <c r="D50" i="1" s="1"/>
  <c r="G35" i="5"/>
  <c r="G36" i="5" s="1"/>
  <c r="G38" i="5" s="1"/>
  <c r="G40" i="5" s="1"/>
</calcChain>
</file>

<file path=xl/sharedStrings.xml><?xml version="1.0" encoding="utf-8"?>
<sst xmlns="http://schemas.openxmlformats.org/spreadsheetml/2006/main" count="445" uniqueCount="348">
  <si>
    <t>A</t>
  </si>
  <si>
    <t>1. Goodwill</t>
  </si>
  <si>
    <t>2. Other Intangible Assets</t>
  </si>
  <si>
    <t>1. Land and Buildings</t>
  </si>
  <si>
    <t>2. Plant and Machinery etc.</t>
  </si>
  <si>
    <t>1. Shares in group undertakings and participating interests</t>
  </si>
  <si>
    <t>2. Loads to group undertakings and undertakings in which the company has a participating interest</t>
  </si>
  <si>
    <t>3. Other investments other than loans</t>
  </si>
  <si>
    <t>4. Other investments</t>
  </si>
  <si>
    <t>1. Stocks</t>
  </si>
  <si>
    <t>2. Payments on account</t>
  </si>
  <si>
    <t>1. Trade debtors</t>
  </si>
  <si>
    <t>2. Amounts owed by group undertakings and undertakings in which the company has a participating interest</t>
  </si>
  <si>
    <t>3. Other debtors</t>
  </si>
  <si>
    <t>1. Shares in group undertakings</t>
  </si>
  <si>
    <t>2. Other investments</t>
  </si>
  <si>
    <t>1. Turnover</t>
  </si>
  <si>
    <t>2. Cost of sales</t>
  </si>
  <si>
    <t>3. Gross profit or loss</t>
  </si>
  <si>
    <t>4. Distribution costs</t>
  </si>
  <si>
    <t>5. Administrative expenses</t>
  </si>
  <si>
    <t>6. Other operating income</t>
  </si>
  <si>
    <t>7. Income from shares in group undertakings</t>
  </si>
  <si>
    <t>8. Income from participating interests</t>
  </si>
  <si>
    <t>9. Income from other fixed asset investments</t>
  </si>
  <si>
    <t>10. Other interest receivable and similar income</t>
  </si>
  <si>
    <t>11. Amounts written off investments</t>
  </si>
  <si>
    <t>12. Interest payable and similar charges</t>
  </si>
  <si>
    <t>12A. Profit or loss on ordinary activities before taxation</t>
  </si>
  <si>
    <t>13. Tax on profit or loss on ordinary activities</t>
  </si>
  <si>
    <t>14. Profit or loss on ordinary activities after taxation</t>
  </si>
  <si>
    <t>19. Other taxes not shown under the above items</t>
  </si>
  <si>
    <t>20. Profit or loss for the financial year</t>
  </si>
  <si>
    <t>Called up share capital not paid</t>
  </si>
  <si>
    <t>B</t>
  </si>
  <si>
    <t>Fixed Assets</t>
  </si>
  <si>
    <t>I.</t>
  </si>
  <si>
    <t>Intangible Assets</t>
  </si>
  <si>
    <t>II.</t>
  </si>
  <si>
    <t>Tangible Assets</t>
  </si>
  <si>
    <t>III.</t>
  </si>
  <si>
    <t>Investments</t>
  </si>
  <si>
    <t xml:space="preserve">C </t>
  </si>
  <si>
    <t>Current Assets</t>
  </si>
  <si>
    <t xml:space="preserve">I </t>
  </si>
  <si>
    <t>Stocks</t>
  </si>
  <si>
    <t>II</t>
  </si>
  <si>
    <t xml:space="preserve"> Debtors</t>
  </si>
  <si>
    <t xml:space="preserve">III </t>
  </si>
  <si>
    <t xml:space="preserve">IV </t>
  </si>
  <si>
    <t>Cash at bank and in hand</t>
  </si>
  <si>
    <t xml:space="preserve">D </t>
  </si>
  <si>
    <t>Prepayments and accrued income</t>
  </si>
  <si>
    <t xml:space="preserve">E </t>
  </si>
  <si>
    <t>Creditors: amounts falling due within one year</t>
  </si>
  <si>
    <t>Bank loans and overdrafts</t>
  </si>
  <si>
    <t>Trade creditors</t>
  </si>
  <si>
    <t>Amounts owed to group undertakings and undertakings in which the company has a participating interest</t>
  </si>
  <si>
    <t>Other creditors</t>
  </si>
  <si>
    <t xml:space="preserve">F </t>
  </si>
  <si>
    <t>Net current assets/Liabilities</t>
  </si>
  <si>
    <t xml:space="preserve">G </t>
  </si>
  <si>
    <t>Total assets less current liabilities</t>
  </si>
  <si>
    <t xml:space="preserve">H </t>
  </si>
  <si>
    <t>Creditors: Amounts falling due after more than one year</t>
  </si>
  <si>
    <t xml:space="preserve"> Trade creditors</t>
  </si>
  <si>
    <t>Provisions for Liabilities</t>
  </si>
  <si>
    <t xml:space="preserve">J </t>
  </si>
  <si>
    <t>Accruals and deferred income</t>
  </si>
  <si>
    <t xml:space="preserve">K </t>
  </si>
  <si>
    <t>Capital and reserves</t>
  </si>
  <si>
    <t>Called up share capital</t>
  </si>
  <si>
    <t xml:space="preserve">II </t>
  </si>
  <si>
    <t>Share premium account</t>
  </si>
  <si>
    <t>Revaluation reserve</t>
  </si>
  <si>
    <t>IV</t>
  </si>
  <si>
    <t xml:space="preserve">V </t>
  </si>
  <si>
    <t>Profit and loss account</t>
  </si>
  <si>
    <t>BALANCE SHEET FOR COMPANY ACCOUNTS TO BE FILED YEARLY AT COMPANIES HOUSE</t>
  </si>
  <si>
    <t>PROFIT AND LOSS STATEMENT FOR COMPANY ACCOUNTS TO BE FILED YEARLY AT COMPANIES HOUSE</t>
  </si>
  <si>
    <t>Income Statement</t>
  </si>
  <si>
    <t>ACCOUNTING PERIOD</t>
  </si>
  <si>
    <t>Year</t>
  </si>
  <si>
    <t>Year Total</t>
  </si>
  <si>
    <t>Quarter</t>
  </si>
  <si>
    <t>From</t>
  </si>
  <si>
    <t>To</t>
  </si>
  <si>
    <t>Corporation tax due</t>
  </si>
  <si>
    <t>Net income after tax</t>
  </si>
  <si>
    <t>Annual Investment Allowance</t>
  </si>
  <si>
    <t>Depreciation*</t>
  </si>
  <si>
    <t>Development Services</t>
  </si>
  <si>
    <t>TURNOVER</t>
  </si>
  <si>
    <t>Total turnover</t>
  </si>
  <si>
    <t>COST OF SALES</t>
  </si>
  <si>
    <t>GROSS PROFIT OR LOSS</t>
  </si>
  <si>
    <t>ADMINISTRATIVE EXPENSES</t>
  </si>
  <si>
    <t>DISTRIBUTION COSTS</t>
  </si>
  <si>
    <t>Total administrative expenses</t>
  </si>
  <si>
    <t>PROFIT OR LOSS ON ORDINARY ACTIVITIES BEFORE TAXATION</t>
  </si>
  <si>
    <t>This worksheet follows the guidelines described in: Financial Reported Standard for Smaller Entities (FRSSE), effective April 2008</t>
  </si>
  <si>
    <t>Balance Sheet</t>
  </si>
  <si>
    <t>Date</t>
  </si>
  <si>
    <t>ASSETS</t>
  </si>
  <si>
    <t>Current assets:</t>
  </si>
  <si>
    <t>Cash</t>
  </si>
  <si>
    <t>Total current assets</t>
  </si>
  <si>
    <t>Fixed assets:</t>
  </si>
  <si>
    <t>Less accumulated depreciation</t>
  </si>
  <si>
    <t>Total fixed assets</t>
  </si>
  <si>
    <t>Total assets</t>
  </si>
  <si>
    <t>LIABILITIES AND OWNER'S EQUITY</t>
  </si>
  <si>
    <t>Current liabilities:</t>
  </si>
  <si>
    <t>Corporation taxes payable</t>
  </si>
  <si>
    <t>Total current liabilities</t>
  </si>
  <si>
    <t>Long-term liabilities:</t>
  </si>
  <si>
    <t>Loans</t>
  </si>
  <si>
    <t>Total long-term liabilities</t>
  </si>
  <si>
    <t>Owner's equity:</t>
  </si>
  <si>
    <t>Accumulated retained earnings</t>
  </si>
  <si>
    <t>Total owner's equity</t>
  </si>
  <si>
    <t>Total liabilities and owner's equity</t>
  </si>
  <si>
    <t xml:space="preserve">Balance:  </t>
  </si>
  <si>
    <t>* Profit and loss - dividends</t>
  </si>
  <si>
    <t>AIA</t>
  </si>
  <si>
    <t>DIVIDENDS</t>
  </si>
  <si>
    <t>Dividends paid</t>
  </si>
  <si>
    <t>SHARE CAPITAL NOT PAID</t>
  </si>
  <si>
    <t>* Assumed zero</t>
  </si>
  <si>
    <t>Equipment</t>
  </si>
  <si>
    <t>Trade Debtors</t>
  </si>
  <si>
    <t>Other Debtors</t>
  </si>
  <si>
    <t>* Assumed zero (Strictly, any work you have done and not invoiced is accrued income however it is simpler to only account of income when you invoice and it becomes a trade debtor)</t>
  </si>
  <si>
    <t>Other reserves</t>
  </si>
  <si>
    <t>* Assumed zero (For reevaulating the value of equipment)</t>
  </si>
  <si>
    <t>* Should be zero</t>
  </si>
  <si>
    <t>* If you have never paid the company the nominal value of the shares put it here.</t>
  </si>
  <si>
    <t>Notes</t>
  </si>
  <si>
    <t>Amount of profit</t>
  </si>
  <si>
    <t>TAX RETURN</t>
  </si>
  <si>
    <t>FOR</t>
  </si>
  <si>
    <t>NB The final column will automatically populate to include the effects of corporation tax</t>
  </si>
  <si>
    <t>this is necessary for the company accounts return.</t>
  </si>
  <si>
    <t>Balance:</t>
  </si>
  <si>
    <t>Dividends for the period</t>
  </si>
  <si>
    <t>Net balance for the financial period transferred to reservers</t>
  </si>
  <si>
    <t xml:space="preserve"> - Quarterly P&amp;L</t>
  </si>
  <si>
    <t xml:space="preserve"> - Quarterly Balance Sheet</t>
  </si>
  <si>
    <t>Enter your accounts into the following sheets as you go along:</t>
  </si>
  <si>
    <t xml:space="preserve"> - Balance Sheet</t>
  </si>
  <si>
    <t xml:space="preserve"> - Profit and Loss</t>
  </si>
  <si>
    <t xml:space="preserve"> - CT Return</t>
  </si>
  <si>
    <t>Then use the following sheets (which self-populate) to file your company return and corporation tax return at year end: (Form CT600)</t>
  </si>
  <si>
    <t>Copyright 2013 Tim Wicksteed</t>
  </si>
  <si>
    <t>INSTRUCTIONS</t>
  </si>
  <si>
    <t>&lt;COMPANY NAME&gt; Ltd.</t>
  </si>
  <si>
    <t>CORPORATION TAX RETURN TO BE USED IN COMBINATION WITH FORM CT600</t>
  </si>
  <si>
    <t>This template is provided on an "AS IS" BASIS, WITHOUT WARRANTIES OR CONDITIONS OF ANY KIND, either express or implied. It's usage is AT THE USER'S RISK and NO LIABILITY IS ACCEPTED FOR ANY LOSS OR DAMAGE THAT ARISES FROM ITS USAGE.</t>
  </si>
  <si>
    <t>Raw material costs/labour associated with generating revenue</t>
  </si>
  <si>
    <t>Add additional rows for other sources of revenue</t>
  </si>
  <si>
    <t>Extra Info:</t>
  </si>
  <si>
    <t>* Capital expenditure in equipment etc. In CT600 enter into boxes CP82, CP83, CP88 and CP 253</t>
  </si>
  <si>
    <t xml:space="preserve">   If you have then it will be in the cash reserves so the sheet should still balance.</t>
  </si>
  <si>
    <t>Box on CT600</t>
  </si>
  <si>
    <t>AC12</t>
  </si>
  <si>
    <t>AC14</t>
  </si>
  <si>
    <t>AC16</t>
  </si>
  <si>
    <t>AC18</t>
  </si>
  <si>
    <t>AC20</t>
  </si>
  <si>
    <t>AC22</t>
  </si>
  <si>
    <t>AC28</t>
  </si>
  <si>
    <t>AC30</t>
  </si>
  <si>
    <t>Check should match AC32</t>
  </si>
  <si>
    <t>AC34</t>
  </si>
  <si>
    <t>AC36</t>
  </si>
  <si>
    <t>AC38</t>
  </si>
  <si>
    <t>AC40</t>
  </si>
  <si>
    <t>Add to AC52</t>
  </si>
  <si>
    <t>AC44</t>
  </si>
  <si>
    <t>AC42</t>
  </si>
  <si>
    <t>Should match AC48</t>
  </si>
  <si>
    <t>AC50</t>
  </si>
  <si>
    <t>AC54</t>
  </si>
  <si>
    <t>AC58</t>
  </si>
  <si>
    <t>Check should match AC60</t>
  </si>
  <si>
    <t>Check should match AC62</t>
  </si>
  <si>
    <t>AC64</t>
  </si>
  <si>
    <t>AC66</t>
  </si>
  <si>
    <t>AC70</t>
  </si>
  <si>
    <t>AC76</t>
  </si>
  <si>
    <t>AC74</t>
  </si>
  <si>
    <t>Does the company wish to claim either of the above?</t>
  </si>
  <si>
    <t>Did the company have any associated companies in the period?</t>
  </si>
  <si>
    <t>Did the company have any franked investment income in the period?</t>
  </si>
  <si>
    <t>Turnover/sales</t>
  </si>
  <si>
    <t>CP7</t>
  </si>
  <si>
    <t>CP8</t>
  </si>
  <si>
    <t>Do you want to enter a breakdown of cost of sales?</t>
  </si>
  <si>
    <t>No</t>
  </si>
  <si>
    <t>Cost of sales</t>
  </si>
  <si>
    <t>Gross profit or losses</t>
  </si>
  <si>
    <t>CP14</t>
  </si>
  <si>
    <t>Director's pension</t>
  </si>
  <si>
    <t>CP15</t>
  </si>
  <si>
    <t>Assumed zero</t>
  </si>
  <si>
    <t>Directors' remuneration</t>
  </si>
  <si>
    <t>CP16</t>
  </si>
  <si>
    <t>Salaries and wages</t>
  </si>
  <si>
    <t>CP17</t>
  </si>
  <si>
    <t>Salaries</t>
  </si>
  <si>
    <t>Total cost of sales</t>
  </si>
  <si>
    <t>Subcontractors' payments (construction industry only)</t>
  </si>
  <si>
    <t>CP18</t>
  </si>
  <si>
    <t>Accountancy and audit</t>
  </si>
  <si>
    <t>Consultancy</t>
  </si>
  <si>
    <t>Legal and professional charges</t>
  </si>
  <si>
    <t>CP19</t>
  </si>
  <si>
    <t>CP20</t>
  </si>
  <si>
    <t>CP21</t>
  </si>
  <si>
    <t>Light, heat and power</t>
  </si>
  <si>
    <t>Rent and rates</t>
  </si>
  <si>
    <t>Repairs, renewals and maintenance</t>
  </si>
  <si>
    <t>CP22</t>
  </si>
  <si>
    <t>CP23</t>
  </si>
  <si>
    <t>CP24</t>
  </si>
  <si>
    <t>Advertising and promotions</t>
  </si>
  <si>
    <t>Bad debts</t>
  </si>
  <si>
    <t>Bank, credit card and other financial charges</t>
  </si>
  <si>
    <t>Depreciation</t>
  </si>
  <si>
    <t>Donations</t>
  </si>
  <si>
    <t>Entertaining</t>
  </si>
  <si>
    <t>Insurance</t>
  </si>
  <si>
    <t>Interest paid</t>
  </si>
  <si>
    <t>Profits/Losses on disposals of assets</t>
  </si>
  <si>
    <t>Travel and subsistence</t>
  </si>
  <si>
    <t>Vehicule expenses</t>
  </si>
  <si>
    <t>Administration and office expenses</t>
  </si>
  <si>
    <t>Sundry expenses (use on for small miscellaneous expenses)</t>
  </si>
  <si>
    <t>CP25</t>
  </si>
  <si>
    <t>CP26</t>
  </si>
  <si>
    <t>CP27</t>
  </si>
  <si>
    <t>CP28</t>
  </si>
  <si>
    <t>CP29</t>
  </si>
  <si>
    <t>CP30</t>
  </si>
  <si>
    <t>CP31</t>
  </si>
  <si>
    <t>CP32</t>
  </si>
  <si>
    <t>CP33</t>
  </si>
  <si>
    <t>CP34</t>
  </si>
  <si>
    <t>CP35</t>
  </si>
  <si>
    <t>CP36</t>
  </si>
  <si>
    <t>CP37</t>
  </si>
  <si>
    <t>Interest received</t>
  </si>
  <si>
    <t>CP43</t>
  </si>
  <si>
    <t>Profit or losses before tax</t>
  </si>
  <si>
    <t>CP44</t>
  </si>
  <si>
    <t>Additions</t>
  </si>
  <si>
    <t>Expenses</t>
  </si>
  <si>
    <t>Disallowable entertaining</t>
  </si>
  <si>
    <t>Net loss on sale of fixed assets</t>
  </si>
  <si>
    <t>Penalties and fines</t>
  </si>
  <si>
    <t>Unpaid employees' remuneration</t>
  </si>
  <si>
    <t>CP46</t>
  </si>
  <si>
    <t>CP47</t>
  </si>
  <si>
    <t>CP48</t>
  </si>
  <si>
    <t>CP49</t>
  </si>
  <si>
    <t>CP51</t>
  </si>
  <si>
    <t>CP52</t>
  </si>
  <si>
    <t>CP53</t>
  </si>
  <si>
    <t>Deductions</t>
  </si>
  <si>
    <t>Employees' remuneration previously disallowed</t>
  </si>
  <si>
    <t>CP55</t>
  </si>
  <si>
    <t>Net profit on sales of fixed assets</t>
  </si>
  <si>
    <t>Non-trade interest received</t>
  </si>
  <si>
    <t>CP58</t>
  </si>
  <si>
    <t>CP57</t>
  </si>
  <si>
    <t>Capital Allowance/Balancing Charges</t>
  </si>
  <si>
    <t>Do you wish to claim trade capital allowances or need to report a balancing charge, or did you incur qualifying expenditure?</t>
  </si>
  <si>
    <t>Yes</t>
  </si>
  <si>
    <t>Did the company cease trading at the end of the accounting period?</t>
  </si>
  <si>
    <t>Do you have expensive cars?</t>
  </si>
  <si>
    <t>Do you have machinery or plant?</t>
  </si>
  <si>
    <t>Written down value brought forward</t>
  </si>
  <si>
    <t>CP78</t>
  </si>
  <si>
    <t>Relevant First Year Allowance (FYA) expenditure</t>
  </si>
  <si>
    <t>CP79</t>
  </si>
  <si>
    <t>Other FYA expenditure</t>
  </si>
  <si>
    <t>CP80</t>
  </si>
  <si>
    <t>Additions qualifying for WDA</t>
  </si>
  <si>
    <t>CP82</t>
  </si>
  <si>
    <t>Expenditure qualifying for AIA</t>
  </si>
  <si>
    <t>CP83</t>
  </si>
  <si>
    <t>Disposals in the period</t>
  </si>
  <si>
    <t>CP84</t>
  </si>
  <si>
    <t>Relevant FYA claimed</t>
  </si>
  <si>
    <t>CP85</t>
  </si>
  <si>
    <t>Other FYA claimed</t>
  </si>
  <si>
    <t>CP86</t>
  </si>
  <si>
    <t>AIA claimed</t>
  </si>
  <si>
    <t>CP88</t>
  </si>
  <si>
    <t>WDA claimed</t>
  </si>
  <si>
    <t>CP89</t>
  </si>
  <si>
    <t>Do you have any trading losses…</t>
  </si>
  <si>
    <t>Do you want to claim and trading losses…</t>
  </si>
  <si>
    <t>Did your company make any charitable donations in the accounting period?</t>
  </si>
  <si>
    <t>Assumed no</t>
  </si>
  <si>
    <t>Hide all unused rows</t>
  </si>
  <si>
    <t>Recommended to just enter all expenses as administrative</t>
  </si>
  <si>
    <t>* Included in P&amp;L but is added back in for calculating corporation tax</t>
  </si>
  <si>
    <t>Sundry expenses</t>
  </si>
  <si>
    <t>Use on for small miscellaneous expenses</t>
  </si>
  <si>
    <t>Entertaining*</t>
  </si>
  <si>
    <t>Yes/No</t>
  </si>
  <si>
    <t>As appropriate</t>
  </si>
  <si>
    <t>Qualifying donations</t>
  </si>
  <si>
    <t>This sheet assumes all donations qualify for tax relief</t>
  </si>
  <si>
    <t>Legal and professional charges*</t>
  </si>
  <si>
    <t>Donations to charity</t>
  </si>
  <si>
    <t>Check!</t>
  </si>
  <si>
    <t>CP60</t>
  </si>
  <si>
    <t>Adjusted Profit/Loss after Capital Allowances etc.</t>
  </si>
  <si>
    <t>Adjusted Profit/Loss before Capital Allowances etc.</t>
  </si>
  <si>
    <t>CP117</t>
  </si>
  <si>
    <t>Total Profits Chargeable to Corporation Tax</t>
  </si>
  <si>
    <t>CP266</t>
  </si>
  <si>
    <t>Total turnover from trade or profession</t>
  </si>
  <si>
    <t>CT600 - just click through, the boxes will self populate</t>
  </si>
  <si>
    <t>Click next</t>
  </si>
  <si>
    <t>Chargeable gains  - Click next</t>
  </si>
  <si>
    <t>Deductions and reliefs - Click next</t>
  </si>
  <si>
    <t>Click calculate tax - it should match the following</t>
  </si>
  <si>
    <t>Financial year 2013</t>
  </si>
  <si>
    <t>Rate of tax</t>
  </si>
  <si>
    <t>Tax</t>
  </si>
  <si>
    <t>Financial year 2014</t>
  </si>
  <si>
    <t>Corporation Tax Chargeable</t>
  </si>
  <si>
    <t>Did the company make any loans to participators during the
return period?</t>
  </si>
  <si>
    <t>Has the company had losses, deficits and/or excess amounts?</t>
  </si>
  <si>
    <t>Is the company reporting a Tax Avoidance Scheme?</t>
  </si>
  <si>
    <t>Capital allowance - click next</t>
  </si>
  <si>
    <t>Final calculation - click next</t>
  </si>
  <si>
    <t>Is a repayment due for this period?</t>
  </si>
  <si>
    <t>Is a repayment due for an earlier period?</t>
  </si>
  <si>
    <t>Does this return contain estimated figures?</t>
  </si>
  <si>
    <t>Is the company part of a group that is not small?</t>
  </si>
  <si>
    <t>Does the company need to disclose that it has used or is using avoidance schemes?</t>
  </si>
  <si>
    <t>Transfer pricing: Is the company claiming a compensating adjustment?</t>
  </si>
  <si>
    <t>Transfer pricing: Does the company qualify for SME exemption?</t>
  </si>
  <si>
    <t>Is the company making more than one return now?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</si>
</sst>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44" formatCode="_-&quot;£&quot;* #,##0.00_-;\-&quot;£&quot;* #,##0.00_-;_-&quot;£&quot;* &quot;-&quot;??_-;_-@_-"/>
    <numFmt numFmtId="164" formatCode="&quot;£&quot;#,##0.00"/>
    <numFmt numFmtId="165" formatCode="dd/mm/yy"/>
    <numFmt numFmtId="166" formatCode="[$£-809]#,##0.00;[Red]\-[$£-809]#,##0.00"/>
  </numFmts>
  <fonts count="10" x14ac:knownFonts="1">
    <font>
      <sz val="11"/>
      <color theme="1"/>
      <name val="Calibri"/>
      <family val="2"/>
      <scheme val="minor"/>
    </font>
    <font>
      <b/>
      <sz val="11"/>
      <color theme="1"/>
      <name val="Calibri"/>
      <family val="2"/>
      <scheme val="minor"/>
    </font>
    <font>
      <b/>
      <sz val="10"/>
      <color indexed="9"/>
      <name val="Arial"/>
      <family val="2"/>
    </font>
    <font>
      <b/>
      <sz val="10"/>
      <name val="Arial"/>
      <family val="2"/>
    </font>
    <font>
      <b/>
      <sz val="16"/>
      <color theme="1"/>
      <name val="Calibri"/>
      <family val="2"/>
      <scheme val="minor"/>
    </font>
    <font>
      <sz val="10"/>
      <color theme="1"/>
      <name val="Calibri"/>
      <family val="2"/>
      <scheme val="minor"/>
    </font>
    <font>
      <b/>
      <sz val="10"/>
      <color theme="1"/>
      <name val="Arial"/>
      <family val="2"/>
    </font>
    <font>
      <sz val="10"/>
      <color theme="1"/>
      <name val="Arial"/>
      <family val="2"/>
    </font>
    <font>
      <sz val="10"/>
      <name val="Arial"/>
      <family val="2"/>
    </font>
    <font>
      <b/>
      <sz val="13"/>
      <color theme="1"/>
      <name val="Arial"/>
      <family val="2"/>
    </font>
  </fonts>
  <fills count="9">
    <fill>
      <patternFill patternType="none"/>
    </fill>
    <fill>
      <patternFill patternType="gray125"/>
    </fill>
    <fill>
      <patternFill patternType="solid">
        <fgColor indexed="12"/>
        <bgColor indexed="39"/>
      </patternFill>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lightUp">
        <fgColor theme="0"/>
        <bgColor theme="4" tint="0.79998168889431442"/>
      </patternFill>
    </fill>
    <fill>
      <patternFill patternType="solid">
        <fgColor theme="0"/>
        <bgColor theme="0"/>
      </patternFill>
    </fill>
    <fill>
      <patternFill patternType="lightUp">
        <fgColor theme="0"/>
        <bgColor theme="5" tint="0.79998168889431442"/>
      </patternFill>
    </fill>
  </fills>
  <borders count="27">
    <border>
      <left/>
      <right/>
      <top/>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right/>
      <top style="thin">
        <color indexed="8"/>
      </top>
      <bottom style="double">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thick">
        <color theme="4" tint="0.39997558519241921"/>
      </bottom>
      <diagonal/>
    </border>
    <border>
      <left/>
      <right/>
      <top style="double">
        <color indexed="64"/>
      </top>
      <bottom/>
      <diagonal/>
    </border>
    <border>
      <left style="thin">
        <color auto="1"/>
      </left>
      <right/>
      <top/>
      <bottom/>
      <diagonal/>
    </border>
    <border>
      <left style="thin">
        <color auto="1"/>
      </left>
      <right/>
      <top style="thin">
        <color indexed="64"/>
      </top>
      <bottom/>
      <diagonal/>
    </border>
    <border>
      <left style="thin">
        <color auto="1"/>
      </left>
      <right/>
      <top/>
      <bottom style="thin">
        <color indexed="64"/>
      </bottom>
      <diagonal/>
    </border>
    <border>
      <left style="thin">
        <color auto="1"/>
      </left>
      <right/>
      <top style="double">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5" fillId="0" borderId="0"/>
    <xf numFmtId="0" fontId="5" fillId="6" borderId="0" applyNumberFormat="0" applyBorder="0" applyAlignment="0" applyProtection="0"/>
    <xf numFmtId="0" fontId="9" fillId="0" borderId="17" applyNumberFormat="0" applyFill="0" applyAlignment="0" applyProtection="0"/>
    <xf numFmtId="0" fontId="5" fillId="8" borderId="0" applyNumberFormat="0" applyBorder="0" applyAlignment="0" applyProtection="0"/>
  </cellStyleXfs>
  <cellXfs count="103">
    <xf numFmtId="0" fontId="0" fillId="0" borderId="0" xfId="0"/>
    <xf numFmtId="0" fontId="0" fillId="0" borderId="0" xfId="0" applyAlignment="1">
      <alignment wrapText="1"/>
    </xf>
    <xf numFmtId="0" fontId="3" fillId="3" borderId="0" xfId="0" applyFont="1" applyFill="1"/>
    <xf numFmtId="0" fontId="0" fillId="3" borderId="0" xfId="0" applyFill="1"/>
    <xf numFmtId="0" fontId="0" fillId="3" borderId="1" xfId="0" applyFill="1" applyBorder="1"/>
    <xf numFmtId="165" fontId="0" fillId="3" borderId="0" xfId="0" applyNumberFormat="1" applyFill="1"/>
    <xf numFmtId="165" fontId="0" fillId="3" borderId="1" xfId="0" applyNumberFormat="1" applyFill="1" applyBorder="1"/>
    <xf numFmtId="166" fontId="0" fillId="3" borderId="0" xfId="0" applyNumberFormat="1" applyFill="1"/>
    <xf numFmtId="166" fontId="0" fillId="3" borderId="1" xfId="0" applyNumberFormat="1" applyFill="1" applyBorder="1"/>
    <xf numFmtId="166" fontId="0" fillId="3" borderId="2" xfId="0" applyNumberFormat="1" applyFill="1" applyBorder="1"/>
    <xf numFmtId="166" fontId="0" fillId="3" borderId="3" xfId="0" applyNumberFormat="1" applyFill="1" applyBorder="1"/>
    <xf numFmtId="166" fontId="0" fillId="3" borderId="0" xfId="0" applyNumberFormat="1" applyFill="1" applyBorder="1"/>
    <xf numFmtId="166" fontId="0" fillId="3" borderId="4" xfId="0" applyNumberFormat="1" applyFill="1" applyBorder="1"/>
    <xf numFmtId="8" fontId="0" fillId="3" borderId="5" xfId="0" applyNumberFormat="1" applyFill="1" applyBorder="1"/>
    <xf numFmtId="166" fontId="0" fillId="3" borderId="6" xfId="0" applyNumberFormat="1" applyFill="1" applyBorder="1"/>
    <xf numFmtId="0" fontId="1" fillId="3" borderId="0" xfId="0" applyFont="1" applyFill="1"/>
    <xf numFmtId="0" fontId="1" fillId="0" borderId="0" xfId="0" applyFont="1"/>
    <xf numFmtId="0" fontId="0" fillId="4" borderId="0" xfId="0" applyFill="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0" xfId="0" applyFill="1" applyBorder="1"/>
    <xf numFmtId="0" fontId="4" fillId="4" borderId="0" xfId="0" applyFont="1" applyFill="1" applyBorder="1" applyAlignment="1">
      <alignment wrapText="1"/>
    </xf>
    <xf numFmtId="0" fontId="0" fillId="4" borderId="0" xfId="0" applyFill="1" applyBorder="1" applyAlignment="1">
      <alignment wrapText="1"/>
    </xf>
    <xf numFmtId="0" fontId="0" fillId="4" borderId="14" xfId="0" applyFill="1" applyBorder="1"/>
    <xf numFmtId="0" fontId="3" fillId="5" borderId="0" xfId="0" applyFont="1" applyFill="1"/>
    <xf numFmtId="0" fontId="0" fillId="5" borderId="0" xfId="0" applyFont="1" applyFill="1"/>
    <xf numFmtId="0" fontId="0" fillId="4" borderId="0" xfId="0" applyFont="1" applyFill="1"/>
    <xf numFmtId="165" fontId="0" fillId="5" borderId="0" xfId="0" applyNumberFormat="1" applyFont="1" applyFill="1"/>
    <xf numFmtId="0" fontId="6" fillId="4" borderId="0" xfId="1" applyFont="1" applyFill="1" applyBorder="1" applyAlignment="1" applyProtection="1">
      <protection locked="0"/>
    </xf>
    <xf numFmtId="0" fontId="3" fillId="7" borderId="0" xfId="2" applyFont="1" applyFill="1" applyBorder="1" applyAlignment="1" applyProtection="1">
      <protection locked="0"/>
    </xf>
    <xf numFmtId="0" fontId="7" fillId="7" borderId="0" xfId="2" applyFont="1" applyFill="1" applyBorder="1" applyAlignment="1" applyProtection="1">
      <protection locked="0"/>
    </xf>
    <xf numFmtId="8" fontId="0" fillId="4" borderId="0" xfId="0" applyNumberFormat="1" applyFont="1" applyFill="1"/>
    <xf numFmtId="0" fontId="8" fillId="7" borderId="0" xfId="2" applyFont="1" applyFill="1" applyBorder="1" applyAlignment="1" applyProtection="1">
      <protection locked="0"/>
    </xf>
    <xf numFmtId="8" fontId="0" fillId="4" borderId="15" xfId="0" applyNumberFormat="1" applyFont="1" applyFill="1" applyBorder="1"/>
    <xf numFmtId="0" fontId="7" fillId="4" borderId="0" xfId="1" applyFont="1" applyFill="1" applyBorder="1" applyAlignment="1" applyProtection="1">
      <protection locked="0"/>
    </xf>
    <xf numFmtId="8" fontId="0" fillId="4" borderId="16" xfId="0" applyNumberFormat="1" applyFont="1" applyFill="1" applyBorder="1"/>
    <xf numFmtId="0" fontId="6" fillId="4" borderId="0" xfId="3" applyFont="1" applyFill="1" applyBorder="1" applyAlignment="1" applyProtection="1">
      <protection locked="0"/>
    </xf>
    <xf numFmtId="0" fontId="3" fillId="4" borderId="0" xfId="0" applyFont="1" applyFill="1"/>
    <xf numFmtId="0" fontId="3" fillId="7" borderId="0" xfId="4" applyFont="1" applyFill="1" applyBorder="1" applyAlignment="1" applyProtection="1">
      <protection locked="0"/>
    </xf>
    <xf numFmtId="0" fontId="7" fillId="7" borderId="0" xfId="4" applyFont="1" applyFill="1" applyBorder="1" applyAlignment="1" applyProtection="1">
      <protection locked="0"/>
    </xf>
    <xf numFmtId="0" fontId="8" fillId="7" borderId="0" xfId="4" applyFont="1" applyFill="1" applyBorder="1" applyAlignment="1" applyProtection="1">
      <protection locked="0"/>
    </xf>
    <xf numFmtId="0" fontId="7" fillId="4" borderId="0" xfId="1" applyFont="1" applyFill="1" applyBorder="1" applyAlignment="1" applyProtection="1">
      <alignment horizontal="left"/>
      <protection locked="0"/>
    </xf>
    <xf numFmtId="0" fontId="6" fillId="4" borderId="0" xfId="3" applyFont="1" applyFill="1" applyBorder="1" applyAlignment="1" applyProtection="1">
      <alignment horizontal="left"/>
      <protection locked="0"/>
    </xf>
    <xf numFmtId="0" fontId="6" fillId="4" borderId="0" xfId="1" applyFont="1" applyFill="1" applyBorder="1" applyAlignment="1" applyProtection="1">
      <alignment horizontal="right"/>
      <protection locked="0"/>
    </xf>
    <xf numFmtId="8" fontId="0" fillId="4" borderId="18" xfId="0" applyNumberFormat="1" applyFont="1" applyFill="1" applyBorder="1"/>
    <xf numFmtId="8" fontId="0" fillId="3" borderId="0" xfId="0" applyNumberFormat="1" applyFill="1" applyBorder="1"/>
    <xf numFmtId="0" fontId="1" fillId="4" borderId="0" xfId="0" applyFont="1" applyFill="1"/>
    <xf numFmtId="0" fontId="1" fillId="5" borderId="0" xfId="0" applyFont="1" applyFill="1"/>
    <xf numFmtId="0" fontId="0" fillId="0" borderId="0" xfId="0" applyAlignment="1">
      <alignment vertical="center" wrapText="1"/>
    </xf>
    <xf numFmtId="166" fontId="0" fillId="0" borderId="0" xfId="0" applyNumberFormat="1" applyAlignment="1">
      <alignment vertical="center"/>
    </xf>
    <xf numFmtId="0" fontId="0" fillId="0" borderId="0" xfId="0" applyAlignment="1">
      <alignment vertical="center"/>
    </xf>
    <xf numFmtId="0" fontId="0" fillId="5" borderId="19" xfId="0" applyFont="1" applyFill="1" applyBorder="1"/>
    <xf numFmtId="165" fontId="0" fillId="5" borderId="19" xfId="0" applyNumberFormat="1" applyFont="1" applyFill="1" applyBorder="1"/>
    <xf numFmtId="8" fontId="0" fillId="4" borderId="19" xfId="0" applyNumberFormat="1" applyFont="1" applyFill="1" applyBorder="1"/>
    <xf numFmtId="0" fontId="0" fillId="4" borderId="19" xfId="0" applyFont="1" applyFill="1" applyBorder="1"/>
    <xf numFmtId="8" fontId="0" fillId="4" borderId="20" xfId="0" applyNumberFormat="1" applyFont="1" applyFill="1" applyBorder="1"/>
    <xf numFmtId="8" fontId="0" fillId="4" borderId="21" xfId="0" applyNumberFormat="1" applyFont="1" applyFill="1" applyBorder="1"/>
    <xf numFmtId="8" fontId="0" fillId="4" borderId="22" xfId="0" applyNumberFormat="1" applyFont="1" applyFill="1" applyBorder="1"/>
    <xf numFmtId="0" fontId="0" fillId="5" borderId="19" xfId="0" applyFont="1" applyFill="1" applyBorder="1" applyAlignment="1">
      <alignment horizontal="left" vertical="center"/>
    </xf>
    <xf numFmtId="0" fontId="0" fillId="0" borderId="19" xfId="0" applyBorder="1" applyAlignment="1">
      <alignment horizontal="center" vertical="center"/>
    </xf>
    <xf numFmtId="0" fontId="1" fillId="4" borderId="0" xfId="0" applyFont="1" applyFill="1" applyBorder="1"/>
    <xf numFmtId="0" fontId="1" fillId="4" borderId="0" xfId="0" applyFont="1" applyFill="1" applyBorder="1" applyAlignment="1">
      <alignment wrapText="1"/>
    </xf>
    <xf numFmtId="0" fontId="2" fillId="2" borderId="0" xfId="0" applyFont="1" applyFill="1" applyBorder="1" applyAlignment="1">
      <alignment horizontal="center" vertical="center"/>
    </xf>
    <xf numFmtId="0" fontId="3" fillId="3" borderId="0" xfId="0" applyFont="1" applyFill="1" applyBorder="1" applyAlignment="1">
      <alignment horizontal="center" vertical="center"/>
    </xf>
    <xf numFmtId="0" fontId="0" fillId="4" borderId="1" xfId="0" applyFont="1" applyFill="1" applyBorder="1" applyAlignment="1">
      <alignment horizontal="right"/>
    </xf>
    <xf numFmtId="0" fontId="1" fillId="4" borderId="20" xfId="0" applyFont="1" applyFill="1" applyBorder="1" applyAlignment="1">
      <alignment wrapText="1"/>
    </xf>
    <xf numFmtId="0" fontId="0" fillId="4" borderId="24" xfId="0" applyFill="1" applyBorder="1"/>
    <xf numFmtId="0" fontId="0" fillId="4" borderId="25" xfId="0" applyFill="1" applyBorder="1"/>
    <xf numFmtId="44" fontId="0" fillId="4" borderId="25" xfId="0" applyNumberFormat="1" applyFill="1" applyBorder="1"/>
    <xf numFmtId="0" fontId="0" fillId="4" borderId="21" xfId="0" applyFill="1" applyBorder="1"/>
    <xf numFmtId="44" fontId="0" fillId="4" borderId="26" xfId="0" applyNumberFormat="1" applyFill="1" applyBorder="1"/>
    <xf numFmtId="0" fontId="1" fillId="4" borderId="20" xfId="0" applyFont="1" applyFill="1" applyBorder="1" applyAlignment="1">
      <alignment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5" xfId="0" applyFont="1" applyFill="1" applyBorder="1" applyAlignment="1">
      <alignment vertical="center" wrapText="1"/>
    </xf>
    <xf numFmtId="0" fontId="1" fillId="4" borderId="15" xfId="0" applyFont="1" applyFill="1" applyBorder="1" applyAlignment="1">
      <alignment horizontal="center" vertical="center" wrapText="1"/>
    </xf>
    <xf numFmtId="0" fontId="1" fillId="4" borderId="23" xfId="0" applyFont="1" applyFill="1" applyBorder="1" applyAlignment="1">
      <alignment vertical="center" wrapText="1"/>
    </xf>
    <xf numFmtId="164" fontId="0" fillId="4" borderId="25" xfId="0" applyNumberFormat="1" applyFill="1" applyBorder="1"/>
    <xf numFmtId="0" fontId="0" fillId="4" borderId="16" xfId="0" applyFill="1" applyBorder="1"/>
    <xf numFmtId="0" fontId="0" fillId="4" borderId="16" xfId="0" applyFill="1" applyBorder="1" applyAlignment="1">
      <alignment horizontal="right" wrapText="1"/>
    </xf>
    <xf numFmtId="164" fontId="0" fillId="4" borderId="26" xfId="0" applyNumberFormat="1" applyFill="1" applyBorder="1"/>
    <xf numFmtId="0" fontId="0" fillId="4" borderId="0" xfId="0" applyFill="1" applyBorder="1" applyAlignment="1">
      <alignment vertical="center" wrapText="1"/>
    </xf>
    <xf numFmtId="166" fontId="0" fillId="4" borderId="0" xfId="0" applyNumberFormat="1" applyFill="1" applyBorder="1" applyAlignment="1">
      <alignment vertical="center"/>
    </xf>
    <xf numFmtId="0" fontId="0" fillId="4" borderId="25" xfId="0" applyFill="1" applyBorder="1" applyAlignment="1">
      <alignment vertical="center" wrapText="1"/>
    </xf>
    <xf numFmtId="0" fontId="1" fillId="4" borderId="25" xfId="0" applyFont="1" applyFill="1" applyBorder="1" applyAlignment="1">
      <alignment vertical="center" wrapText="1"/>
    </xf>
    <xf numFmtId="166" fontId="0" fillId="4" borderId="0" xfId="0" applyNumberFormat="1" applyFill="1" applyBorder="1" applyAlignment="1">
      <alignment horizontal="right" vertical="center"/>
    </xf>
    <xf numFmtId="0" fontId="1" fillId="4" borderId="15" xfId="0" applyFont="1" applyFill="1" applyBorder="1" applyAlignment="1">
      <alignment wrapText="1"/>
    </xf>
    <xf numFmtId="0" fontId="1" fillId="4" borderId="23" xfId="0" applyFont="1" applyFill="1" applyBorder="1" applyAlignment="1">
      <alignment wrapText="1"/>
    </xf>
    <xf numFmtId="0" fontId="1" fillId="4" borderId="0" xfId="0" applyFont="1" applyFill="1" applyBorder="1" applyAlignment="1">
      <alignment vertical="center" wrapText="1"/>
    </xf>
    <xf numFmtId="0" fontId="0" fillId="5" borderId="0" xfId="0" applyFill="1"/>
    <xf numFmtId="1" fontId="0" fillId="4" borderId="0" xfId="0" applyNumberFormat="1" applyFill="1" applyBorder="1" applyAlignment="1">
      <alignment horizontal="right" vertical="center"/>
    </xf>
    <xf numFmtId="1" fontId="1" fillId="4" borderId="15" xfId="0" applyNumberFormat="1" applyFont="1" applyFill="1" applyBorder="1" applyAlignment="1">
      <alignment horizontal="right" wrapText="1"/>
    </xf>
    <xf numFmtId="1" fontId="1" fillId="4" borderId="0" xfId="0" applyNumberFormat="1" applyFont="1" applyFill="1" applyBorder="1" applyAlignment="1">
      <alignment horizontal="right" vertical="center"/>
    </xf>
    <xf numFmtId="1" fontId="0" fillId="0" borderId="0" xfId="0" applyNumberFormat="1" applyAlignment="1">
      <alignment horizontal="right" vertical="center"/>
    </xf>
    <xf numFmtId="9" fontId="0" fillId="4" borderId="0" xfId="0" applyNumberFormat="1" applyFill="1" applyBorder="1" applyAlignment="1">
      <alignment horizontal="right" vertical="center"/>
    </xf>
    <xf numFmtId="166" fontId="1" fillId="4" borderId="0" xfId="0" applyNumberFormat="1" applyFont="1" applyFill="1" applyBorder="1" applyAlignment="1">
      <alignment horizontal="right" vertical="center"/>
    </xf>
    <xf numFmtId="0" fontId="0" fillId="0" borderId="0" xfId="0" applyFill="1" applyBorder="1" applyAlignment="1">
      <alignment vertical="center" wrapText="1"/>
    </xf>
    <xf numFmtId="0" fontId="0" fillId="0" borderId="0" xfId="0" applyFill="1"/>
  </cellXfs>
  <cellStyles count="5">
    <cellStyle name="Emphasis 1" xfId="2" builtinId="12"/>
    <cellStyle name="Emphasis 2" xfId="4" builtinId="13"/>
    <cellStyle name="Heading 2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9"/>
  <sheetViews>
    <sheetView tabSelected="1" workbookViewId="0">
      <selection activeCell="C7" sqref="C7"/>
    </sheetView>
  </sheetViews>
  <sheetFormatPr defaultRowHeight="15" x14ac:dyDescent="0.25"/>
  <cols>
    <col min="3" max="3" width="80.42578125" customWidth="1"/>
  </cols>
  <sheetData>
    <row r="1" spans="2:4" ht="15.75" thickBot="1" x14ac:dyDescent="0.3"/>
    <row r="2" spans="2:4" x14ac:dyDescent="0.25">
      <c r="B2" s="18"/>
      <c r="C2" s="24"/>
      <c r="D2" s="19"/>
    </row>
    <row r="3" spans="2:4" ht="63" x14ac:dyDescent="0.35">
      <c r="B3" s="20"/>
      <c r="C3" s="26" t="s">
        <v>100</v>
      </c>
      <c r="D3" s="21"/>
    </row>
    <row r="4" spans="2:4" x14ac:dyDescent="0.25">
      <c r="B4" s="20"/>
      <c r="C4" s="25"/>
      <c r="D4" s="21"/>
    </row>
    <row r="5" spans="2:4" x14ac:dyDescent="0.25">
      <c r="B5" s="20"/>
      <c r="C5" s="65" t="s">
        <v>154</v>
      </c>
      <c r="D5" s="21"/>
    </row>
    <row r="6" spans="2:4" x14ac:dyDescent="0.25">
      <c r="B6" s="20"/>
      <c r="C6" s="65" t="s">
        <v>148</v>
      </c>
      <c r="D6" s="21"/>
    </row>
    <row r="7" spans="2:4" x14ac:dyDescent="0.25">
      <c r="B7" s="20"/>
      <c r="C7" s="25" t="s">
        <v>146</v>
      </c>
      <c r="D7" s="21"/>
    </row>
    <row r="8" spans="2:4" x14ac:dyDescent="0.25">
      <c r="B8" s="20"/>
      <c r="C8" s="25" t="s">
        <v>147</v>
      </c>
      <c r="D8" s="21"/>
    </row>
    <row r="9" spans="2:4" x14ac:dyDescent="0.25">
      <c r="B9" s="20"/>
      <c r="C9" s="25"/>
      <c r="D9" s="21"/>
    </row>
    <row r="10" spans="2:4" ht="30" x14ac:dyDescent="0.25">
      <c r="B10" s="20"/>
      <c r="C10" s="66" t="s">
        <v>152</v>
      </c>
      <c r="D10" s="21"/>
    </row>
    <row r="11" spans="2:4" x14ac:dyDescent="0.25">
      <c r="B11" s="20"/>
      <c r="C11" s="25" t="s">
        <v>149</v>
      </c>
      <c r="D11" s="21"/>
    </row>
    <row r="12" spans="2:4" x14ac:dyDescent="0.25">
      <c r="B12" s="20"/>
      <c r="C12" s="25" t="s">
        <v>150</v>
      </c>
      <c r="D12" s="21"/>
    </row>
    <row r="13" spans="2:4" x14ac:dyDescent="0.25">
      <c r="B13" s="20"/>
      <c r="C13" s="25" t="s">
        <v>151</v>
      </c>
      <c r="D13" s="21"/>
    </row>
    <row r="14" spans="2:4" x14ac:dyDescent="0.25">
      <c r="B14" s="20"/>
      <c r="C14" s="25"/>
      <c r="D14" s="21"/>
    </row>
    <row r="15" spans="2:4" x14ac:dyDescent="0.25">
      <c r="B15" s="20"/>
      <c r="C15" s="65" t="s">
        <v>153</v>
      </c>
      <c r="D15" s="21"/>
    </row>
    <row r="16" spans="2:4" ht="45" x14ac:dyDescent="0.25">
      <c r="B16" s="20"/>
      <c r="C16" s="27" t="s">
        <v>157</v>
      </c>
      <c r="D16" s="21"/>
    </row>
    <row r="17" spans="2:4" ht="14.25" customHeight="1" thickBot="1" x14ac:dyDescent="0.3">
      <c r="B17" s="22"/>
      <c r="C17" s="28"/>
      <c r="D17" s="23"/>
    </row>
    <row r="18" spans="2:4" ht="14.25" customHeight="1" x14ac:dyDescent="0.25"/>
    <row r="19" spans="2:4" ht="14.2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G50"/>
  <sheetViews>
    <sheetView topLeftCell="D1" workbookViewId="0">
      <selection activeCell="G49" sqref="G49"/>
    </sheetView>
  </sheetViews>
  <sheetFormatPr defaultRowHeight="15" x14ac:dyDescent="0.25"/>
  <cols>
    <col min="1" max="2" width="3" customWidth="1"/>
    <col min="3" max="3" width="65.42578125" style="1" customWidth="1"/>
    <col min="4" max="4" width="9.85546875" bestFit="1" customWidth="1"/>
  </cols>
  <sheetData>
    <row r="1" spans="1:7" ht="30" x14ac:dyDescent="0.25">
      <c r="A1" s="76"/>
      <c r="B1" s="79"/>
      <c r="C1" s="80" t="s">
        <v>78</v>
      </c>
      <c r="D1" s="81"/>
    </row>
    <row r="2" spans="1:7" x14ac:dyDescent="0.25">
      <c r="A2" s="71"/>
      <c r="B2" s="25"/>
      <c r="C2" s="27"/>
      <c r="D2" s="72"/>
      <c r="G2" s="16" t="s">
        <v>163</v>
      </c>
    </row>
    <row r="3" spans="1:7" x14ac:dyDescent="0.25">
      <c r="A3" s="71" t="s">
        <v>0</v>
      </c>
      <c r="B3" s="25"/>
      <c r="C3" s="27" t="s">
        <v>33</v>
      </c>
      <c r="D3" s="82">
        <f>'Quarterly Balance Sheet'!G8</f>
        <v>1</v>
      </c>
      <c r="G3" t="s">
        <v>177</v>
      </c>
    </row>
    <row r="4" spans="1:7" x14ac:dyDescent="0.25">
      <c r="A4" s="71" t="s">
        <v>34</v>
      </c>
      <c r="B4" s="25"/>
      <c r="C4" s="27" t="s">
        <v>35</v>
      </c>
      <c r="D4" s="82">
        <f>D5+D8+D11</f>
        <v>400</v>
      </c>
      <c r="G4" t="s">
        <v>180</v>
      </c>
    </row>
    <row r="5" spans="1:7" x14ac:dyDescent="0.25">
      <c r="A5" s="71"/>
      <c r="B5" s="25" t="s">
        <v>36</v>
      </c>
      <c r="C5" s="27" t="s">
        <v>37</v>
      </c>
      <c r="D5" s="82">
        <f>SUM(D6:D7)</f>
        <v>0</v>
      </c>
      <c r="G5" t="s">
        <v>179</v>
      </c>
    </row>
    <row r="6" spans="1:7" x14ac:dyDescent="0.25">
      <c r="A6" s="71"/>
      <c r="B6" s="25"/>
      <c r="C6" s="27" t="s">
        <v>1</v>
      </c>
      <c r="D6" s="82">
        <v>0</v>
      </c>
      <c r="E6" t="s">
        <v>128</v>
      </c>
    </row>
    <row r="7" spans="1:7" x14ac:dyDescent="0.25">
      <c r="A7" s="71"/>
      <c r="B7" s="25"/>
      <c r="C7" s="27" t="s">
        <v>2</v>
      </c>
      <c r="D7" s="82">
        <v>0</v>
      </c>
      <c r="E7" t="s">
        <v>128</v>
      </c>
    </row>
    <row r="8" spans="1:7" x14ac:dyDescent="0.25">
      <c r="A8" s="71"/>
      <c r="B8" s="25" t="s">
        <v>38</v>
      </c>
      <c r="C8" s="27" t="s">
        <v>39</v>
      </c>
      <c r="D8" s="82">
        <f>D9+D10</f>
        <v>400</v>
      </c>
      <c r="G8" t="s">
        <v>178</v>
      </c>
    </row>
    <row r="9" spans="1:7" x14ac:dyDescent="0.25">
      <c r="A9" s="71"/>
      <c r="B9" s="25"/>
      <c r="C9" s="27" t="s">
        <v>3</v>
      </c>
      <c r="D9" s="82">
        <v>0</v>
      </c>
      <c r="E9" t="s">
        <v>128</v>
      </c>
    </row>
    <row r="10" spans="1:7" x14ac:dyDescent="0.25">
      <c r="A10" s="71"/>
      <c r="B10" s="25"/>
      <c r="C10" s="27" t="s">
        <v>4</v>
      </c>
      <c r="D10" s="82">
        <f>'Quarterly Balance Sheet'!G18-'Quarterly Balance Sheet'!G19</f>
        <v>400</v>
      </c>
    </row>
    <row r="11" spans="1:7" x14ac:dyDescent="0.25">
      <c r="A11" s="71"/>
      <c r="B11" s="25" t="s">
        <v>40</v>
      </c>
      <c r="C11" s="27" t="s">
        <v>41</v>
      </c>
      <c r="D11" s="82">
        <f>SUM(D12:D15)</f>
        <v>0</v>
      </c>
    </row>
    <row r="12" spans="1:7" x14ac:dyDescent="0.25">
      <c r="A12" s="71"/>
      <c r="B12" s="25"/>
      <c r="C12" s="27" t="s">
        <v>5</v>
      </c>
      <c r="D12" s="82">
        <v>0</v>
      </c>
      <c r="E12" t="s">
        <v>128</v>
      </c>
    </row>
    <row r="13" spans="1:7" ht="30" x14ac:dyDescent="0.25">
      <c r="A13" s="71"/>
      <c r="B13" s="25"/>
      <c r="C13" s="27" t="s">
        <v>6</v>
      </c>
      <c r="D13" s="82">
        <v>0</v>
      </c>
      <c r="E13" t="s">
        <v>128</v>
      </c>
    </row>
    <row r="14" spans="1:7" x14ac:dyDescent="0.25">
      <c r="A14" s="71"/>
      <c r="B14" s="25"/>
      <c r="C14" s="27" t="s">
        <v>7</v>
      </c>
      <c r="D14" s="82">
        <v>0</v>
      </c>
      <c r="E14" t="s">
        <v>128</v>
      </c>
    </row>
    <row r="15" spans="1:7" x14ac:dyDescent="0.25">
      <c r="A15" s="71"/>
      <c r="B15" s="25"/>
      <c r="C15" s="27" t="s">
        <v>8</v>
      </c>
      <c r="D15" s="82">
        <v>0</v>
      </c>
      <c r="E15" t="s">
        <v>128</v>
      </c>
    </row>
    <row r="16" spans="1:7" x14ac:dyDescent="0.25">
      <c r="A16" s="71" t="s">
        <v>42</v>
      </c>
      <c r="B16" s="25"/>
      <c r="C16" s="27" t="s">
        <v>43</v>
      </c>
      <c r="D16" s="82">
        <f>D17+D20+D24+D27</f>
        <v>400</v>
      </c>
    </row>
    <row r="17" spans="1:7" x14ac:dyDescent="0.25">
      <c r="A17" s="71"/>
      <c r="B17" s="25" t="s">
        <v>44</v>
      </c>
      <c r="C17" s="27" t="s">
        <v>45</v>
      </c>
      <c r="D17" s="82">
        <f>SUM(D18:D19)</f>
        <v>0</v>
      </c>
      <c r="G17" t="s">
        <v>181</v>
      </c>
    </row>
    <row r="18" spans="1:7" x14ac:dyDescent="0.25">
      <c r="A18" s="71"/>
      <c r="B18" s="25"/>
      <c r="C18" s="27" t="s">
        <v>9</v>
      </c>
      <c r="D18" s="82">
        <v>0</v>
      </c>
      <c r="E18" t="s">
        <v>128</v>
      </c>
    </row>
    <row r="19" spans="1:7" x14ac:dyDescent="0.25">
      <c r="A19" s="71"/>
      <c r="B19" s="25"/>
      <c r="C19" s="27" t="s">
        <v>10</v>
      </c>
      <c r="D19" s="82">
        <v>0</v>
      </c>
      <c r="E19" t="s">
        <v>128</v>
      </c>
    </row>
    <row r="20" spans="1:7" x14ac:dyDescent="0.25">
      <c r="A20" s="71"/>
      <c r="B20" s="25" t="s">
        <v>46</v>
      </c>
      <c r="C20" s="27" t="s">
        <v>47</v>
      </c>
      <c r="D20" s="82">
        <f>SUM(D21:D23)</f>
        <v>0</v>
      </c>
      <c r="G20" t="s">
        <v>177</v>
      </c>
    </row>
    <row r="21" spans="1:7" x14ac:dyDescent="0.25">
      <c r="A21" s="71"/>
      <c r="B21" s="25"/>
      <c r="C21" s="27" t="s">
        <v>11</v>
      </c>
      <c r="D21" s="82">
        <f>'Quarterly Balance Sheet'!G13</f>
        <v>0</v>
      </c>
    </row>
    <row r="22" spans="1:7" ht="30" x14ac:dyDescent="0.25">
      <c r="A22" s="71"/>
      <c r="B22" s="25"/>
      <c r="C22" s="27" t="s">
        <v>12</v>
      </c>
      <c r="D22" s="82">
        <v>0</v>
      </c>
      <c r="E22" t="s">
        <v>128</v>
      </c>
    </row>
    <row r="23" spans="1:7" x14ac:dyDescent="0.25">
      <c r="A23" s="71"/>
      <c r="B23" s="25"/>
      <c r="C23" s="27" t="s">
        <v>13</v>
      </c>
      <c r="D23" s="82">
        <f>'Quarterly Balance Sheet'!G14</f>
        <v>0</v>
      </c>
    </row>
    <row r="24" spans="1:7" x14ac:dyDescent="0.25">
      <c r="A24" s="71"/>
      <c r="B24" s="25" t="s">
        <v>48</v>
      </c>
      <c r="C24" s="27" t="s">
        <v>41</v>
      </c>
      <c r="D24" s="82">
        <f>D25+D26</f>
        <v>0</v>
      </c>
    </row>
    <row r="25" spans="1:7" x14ac:dyDescent="0.25">
      <c r="A25" s="71"/>
      <c r="B25" s="25"/>
      <c r="C25" s="27" t="s">
        <v>14</v>
      </c>
      <c r="D25" s="82">
        <v>0</v>
      </c>
      <c r="E25" t="s">
        <v>128</v>
      </c>
    </row>
    <row r="26" spans="1:7" x14ac:dyDescent="0.25">
      <c r="A26" s="71"/>
      <c r="B26" s="25"/>
      <c r="C26" s="27" t="s">
        <v>15</v>
      </c>
      <c r="D26" s="82">
        <v>0</v>
      </c>
      <c r="E26" t="s">
        <v>128</v>
      </c>
    </row>
    <row r="27" spans="1:7" x14ac:dyDescent="0.25">
      <c r="A27" s="71"/>
      <c r="B27" s="25" t="s">
        <v>49</v>
      </c>
      <c r="C27" s="27" t="s">
        <v>50</v>
      </c>
      <c r="D27" s="82">
        <f>'Quarterly Balance Sheet'!G12</f>
        <v>400</v>
      </c>
      <c r="G27" t="s">
        <v>182</v>
      </c>
    </row>
    <row r="28" spans="1:7" x14ac:dyDescent="0.25">
      <c r="A28" s="71" t="s">
        <v>51</v>
      </c>
      <c r="B28" s="25"/>
      <c r="C28" s="27" t="s">
        <v>52</v>
      </c>
      <c r="D28" s="82">
        <v>0</v>
      </c>
      <c r="E28" t="s">
        <v>132</v>
      </c>
    </row>
    <row r="29" spans="1:7" x14ac:dyDescent="0.25">
      <c r="A29" s="71" t="s">
        <v>53</v>
      </c>
      <c r="B29" s="25"/>
      <c r="C29" s="27" t="s">
        <v>54</v>
      </c>
      <c r="D29" s="82">
        <f>SUM(D30:D33)</f>
        <v>1145.2</v>
      </c>
      <c r="G29" t="s">
        <v>183</v>
      </c>
    </row>
    <row r="30" spans="1:7" x14ac:dyDescent="0.25">
      <c r="A30" s="71"/>
      <c r="B30" s="25">
        <v>1</v>
      </c>
      <c r="C30" s="27" t="s">
        <v>55</v>
      </c>
      <c r="D30" s="82">
        <v>0</v>
      </c>
      <c r="E30" t="s">
        <v>128</v>
      </c>
    </row>
    <row r="31" spans="1:7" x14ac:dyDescent="0.25">
      <c r="A31" s="71"/>
      <c r="B31" s="25">
        <v>2</v>
      </c>
      <c r="C31" s="27" t="s">
        <v>56</v>
      </c>
      <c r="D31" s="82">
        <v>0</v>
      </c>
      <c r="E31" t="s">
        <v>128</v>
      </c>
    </row>
    <row r="32" spans="1:7" ht="30" x14ac:dyDescent="0.25">
      <c r="A32" s="71"/>
      <c r="B32" s="25">
        <v>3</v>
      </c>
      <c r="C32" s="27" t="s">
        <v>57</v>
      </c>
      <c r="D32" s="82">
        <v>0</v>
      </c>
      <c r="E32" t="s">
        <v>128</v>
      </c>
    </row>
    <row r="33" spans="1:7" x14ac:dyDescent="0.25">
      <c r="A33" s="71"/>
      <c r="B33" s="25">
        <v>4</v>
      </c>
      <c r="C33" s="27" t="s">
        <v>58</v>
      </c>
      <c r="D33" s="82">
        <f>'Quarterly Balance Sheet'!G27</f>
        <v>1145.2</v>
      </c>
    </row>
    <row r="34" spans="1:7" x14ac:dyDescent="0.25">
      <c r="A34" s="71" t="s">
        <v>59</v>
      </c>
      <c r="B34" s="25"/>
      <c r="C34" s="27" t="s">
        <v>60</v>
      </c>
      <c r="D34" s="82">
        <f>D16-D29</f>
        <v>-745.2</v>
      </c>
      <c r="G34" t="s">
        <v>184</v>
      </c>
    </row>
    <row r="35" spans="1:7" x14ac:dyDescent="0.25">
      <c r="A35" s="71" t="s">
        <v>61</v>
      </c>
      <c r="B35" s="25"/>
      <c r="C35" s="27" t="s">
        <v>62</v>
      </c>
      <c r="D35" s="82">
        <f>D4+D16-D29</f>
        <v>-345.20000000000005</v>
      </c>
      <c r="G35" t="s">
        <v>185</v>
      </c>
    </row>
    <row r="36" spans="1:7" x14ac:dyDescent="0.25">
      <c r="A36" s="71" t="s">
        <v>63</v>
      </c>
      <c r="B36" s="25"/>
      <c r="C36" s="27" t="s">
        <v>64</v>
      </c>
      <c r="D36" s="82">
        <f>SUM(D37:D40)</f>
        <v>0</v>
      </c>
      <c r="G36" t="s">
        <v>186</v>
      </c>
    </row>
    <row r="37" spans="1:7" x14ac:dyDescent="0.25">
      <c r="A37" s="71"/>
      <c r="B37" s="25">
        <v>1</v>
      </c>
      <c r="C37" s="27" t="s">
        <v>55</v>
      </c>
      <c r="D37" s="82">
        <f>'Quarterly Balance Sheet'!G30</f>
        <v>0</v>
      </c>
    </row>
    <row r="38" spans="1:7" x14ac:dyDescent="0.25">
      <c r="A38" s="71"/>
      <c r="B38" s="25">
        <v>2</v>
      </c>
      <c r="C38" s="27" t="s">
        <v>65</v>
      </c>
      <c r="D38" s="82">
        <v>0</v>
      </c>
      <c r="E38" t="s">
        <v>128</v>
      </c>
    </row>
    <row r="39" spans="1:7" ht="30" x14ac:dyDescent="0.25">
      <c r="A39" s="71"/>
      <c r="B39" s="25">
        <v>3</v>
      </c>
      <c r="C39" s="27" t="s">
        <v>57</v>
      </c>
      <c r="D39" s="82">
        <v>0</v>
      </c>
      <c r="E39" t="s">
        <v>128</v>
      </c>
    </row>
    <row r="40" spans="1:7" x14ac:dyDescent="0.25">
      <c r="A40" s="71"/>
      <c r="B40" s="25">
        <v>4</v>
      </c>
      <c r="C40" s="27" t="s">
        <v>58</v>
      </c>
      <c r="D40" s="82">
        <v>0</v>
      </c>
      <c r="E40" t="s">
        <v>128</v>
      </c>
    </row>
    <row r="41" spans="1:7" x14ac:dyDescent="0.25">
      <c r="A41" s="71" t="s">
        <v>44</v>
      </c>
      <c r="B41" s="25"/>
      <c r="C41" s="27" t="s">
        <v>66</v>
      </c>
      <c r="D41" s="82">
        <v>0</v>
      </c>
      <c r="E41" t="s">
        <v>128</v>
      </c>
      <c r="G41" t="s">
        <v>187</v>
      </c>
    </row>
    <row r="42" spans="1:7" x14ac:dyDescent="0.25">
      <c r="A42" s="71" t="s">
        <v>67</v>
      </c>
      <c r="B42" s="25"/>
      <c r="C42" s="27" t="s">
        <v>68</v>
      </c>
      <c r="D42" s="82">
        <v>0</v>
      </c>
      <c r="E42" t="s">
        <v>128</v>
      </c>
    </row>
    <row r="43" spans="1:7" x14ac:dyDescent="0.25">
      <c r="A43" s="71" t="s">
        <v>69</v>
      </c>
      <c r="B43" s="25"/>
      <c r="C43" s="27" t="s">
        <v>70</v>
      </c>
      <c r="D43" s="82">
        <f>SUM(D44:D48)</f>
        <v>3731.8</v>
      </c>
    </row>
    <row r="44" spans="1:7" x14ac:dyDescent="0.25">
      <c r="A44" s="71"/>
      <c r="B44" s="25" t="s">
        <v>44</v>
      </c>
      <c r="C44" s="27" t="s">
        <v>71</v>
      </c>
      <c r="D44" s="82">
        <f>'Quarterly Balance Sheet'!G34</f>
        <v>1</v>
      </c>
      <c r="G44" t="s">
        <v>188</v>
      </c>
    </row>
    <row r="45" spans="1:7" x14ac:dyDescent="0.25">
      <c r="A45" s="71"/>
      <c r="B45" s="25" t="s">
        <v>72</v>
      </c>
      <c r="C45" s="27" t="s">
        <v>73</v>
      </c>
      <c r="D45" s="82">
        <v>0</v>
      </c>
      <c r="E45" t="s">
        <v>128</v>
      </c>
    </row>
    <row r="46" spans="1:7" x14ac:dyDescent="0.25">
      <c r="A46" s="71"/>
      <c r="B46" s="25" t="s">
        <v>48</v>
      </c>
      <c r="C46" s="27" t="s">
        <v>74</v>
      </c>
      <c r="D46" s="82">
        <v>0</v>
      </c>
      <c r="E46" t="s">
        <v>134</v>
      </c>
      <c r="G46" t="s">
        <v>189</v>
      </c>
    </row>
    <row r="47" spans="1:7" x14ac:dyDescent="0.25">
      <c r="A47" s="71"/>
      <c r="B47" s="25" t="s">
        <v>75</v>
      </c>
      <c r="C47" s="27" t="s">
        <v>133</v>
      </c>
      <c r="D47" s="82">
        <v>0</v>
      </c>
      <c r="E47" t="s">
        <v>128</v>
      </c>
    </row>
    <row r="48" spans="1:7" x14ac:dyDescent="0.25">
      <c r="A48" s="71"/>
      <c r="B48" s="25" t="s">
        <v>76</v>
      </c>
      <c r="C48" s="27" t="s">
        <v>77</v>
      </c>
      <c r="D48" s="82">
        <f>'Profit and Loss'!B22</f>
        <v>3730.8</v>
      </c>
      <c r="G48" t="s">
        <v>190</v>
      </c>
    </row>
    <row r="49" spans="1:5" x14ac:dyDescent="0.25">
      <c r="A49" s="71"/>
      <c r="B49" s="25"/>
      <c r="C49" s="27"/>
      <c r="D49" s="72"/>
    </row>
    <row r="50" spans="1:5" x14ac:dyDescent="0.25">
      <c r="A50" s="74"/>
      <c r="B50" s="83"/>
      <c r="C50" s="84" t="s">
        <v>143</v>
      </c>
      <c r="D50" s="85">
        <f>D3+D4+D16+D28-D29-D36-D41-D42-D43</f>
        <v>-4076</v>
      </c>
      <c r="E50" t="s">
        <v>135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22"/>
  <sheetViews>
    <sheetView workbookViewId="0">
      <selection activeCell="D12" sqref="D12"/>
    </sheetView>
  </sheetViews>
  <sheetFormatPr defaultRowHeight="15" x14ac:dyDescent="0.25"/>
  <cols>
    <col min="1" max="1" width="54.85546875" customWidth="1"/>
    <col min="2" max="2" width="11.5703125" customWidth="1"/>
    <col min="3" max="3" width="13.5703125" customWidth="1"/>
  </cols>
  <sheetData>
    <row r="1" spans="1:3" ht="36" customHeight="1" x14ac:dyDescent="0.25">
      <c r="A1" s="77" t="s">
        <v>79</v>
      </c>
      <c r="B1" s="78"/>
    </row>
    <row r="2" spans="1:3" x14ac:dyDescent="0.25">
      <c r="A2" s="71"/>
      <c r="B2" s="72"/>
      <c r="C2" s="16" t="s">
        <v>163</v>
      </c>
    </row>
    <row r="3" spans="1:3" x14ac:dyDescent="0.25">
      <c r="A3" s="71" t="s">
        <v>16</v>
      </c>
      <c r="B3" s="73">
        <f>'Quarterly P&amp;L'!G11</f>
        <v>8000</v>
      </c>
      <c r="C3" t="s">
        <v>164</v>
      </c>
    </row>
    <row r="4" spans="1:3" x14ac:dyDescent="0.25">
      <c r="A4" s="71" t="s">
        <v>17</v>
      </c>
      <c r="B4" s="73">
        <f>'Quarterly P&amp;L'!G15</f>
        <v>0</v>
      </c>
      <c r="C4" t="s">
        <v>165</v>
      </c>
    </row>
    <row r="5" spans="1:3" x14ac:dyDescent="0.25">
      <c r="A5" s="71" t="s">
        <v>18</v>
      </c>
      <c r="B5" s="73">
        <f>'Quarterly P&amp;L'!G16</f>
        <v>8000</v>
      </c>
      <c r="C5" t="s">
        <v>166</v>
      </c>
    </row>
    <row r="6" spans="1:3" x14ac:dyDescent="0.25">
      <c r="A6" s="71" t="s">
        <v>19</v>
      </c>
      <c r="B6" s="73">
        <f>'Quarterly P&amp;L'!G18</f>
        <v>0</v>
      </c>
      <c r="C6" t="s">
        <v>167</v>
      </c>
    </row>
    <row r="7" spans="1:3" x14ac:dyDescent="0.25">
      <c r="A7" s="71" t="s">
        <v>20</v>
      </c>
      <c r="B7" s="73">
        <f>'Quarterly P&amp;L'!G44</f>
        <v>2125</v>
      </c>
      <c r="C7" t="s">
        <v>168</v>
      </c>
    </row>
    <row r="8" spans="1:3" x14ac:dyDescent="0.25">
      <c r="A8" s="71" t="s">
        <v>21</v>
      </c>
      <c r="B8" s="73">
        <v>0</v>
      </c>
      <c r="C8" t="s">
        <v>169</v>
      </c>
    </row>
    <row r="9" spans="1:3" x14ac:dyDescent="0.25">
      <c r="A9" s="71" t="s">
        <v>22</v>
      </c>
      <c r="B9" s="73">
        <v>0</v>
      </c>
    </row>
    <row r="10" spans="1:3" x14ac:dyDescent="0.25">
      <c r="A10" s="71" t="s">
        <v>23</v>
      </c>
      <c r="B10" s="73">
        <v>0</v>
      </c>
    </row>
    <row r="11" spans="1:3" x14ac:dyDescent="0.25">
      <c r="A11" s="71" t="s">
        <v>24</v>
      </c>
      <c r="B11" s="73">
        <v>0</v>
      </c>
    </row>
    <row r="12" spans="1:3" x14ac:dyDescent="0.25">
      <c r="A12" s="71" t="s">
        <v>25</v>
      </c>
      <c r="B12" s="73">
        <f>'Quarterly P&amp;L'!G46</f>
        <v>1</v>
      </c>
      <c r="C12" t="s">
        <v>170</v>
      </c>
    </row>
    <row r="13" spans="1:3" x14ac:dyDescent="0.25">
      <c r="A13" s="71" t="s">
        <v>26</v>
      </c>
      <c r="B13" s="73">
        <v>0</v>
      </c>
    </row>
    <row r="14" spans="1:3" x14ac:dyDescent="0.25">
      <c r="A14" s="71" t="s">
        <v>27</v>
      </c>
      <c r="B14" s="73">
        <v>0</v>
      </c>
      <c r="C14" t="s">
        <v>171</v>
      </c>
    </row>
    <row r="15" spans="1:3" x14ac:dyDescent="0.25">
      <c r="A15" s="71" t="s">
        <v>28</v>
      </c>
      <c r="B15" s="73">
        <f>'Quarterly P&amp;L'!G47</f>
        <v>5876</v>
      </c>
      <c r="C15" t="s">
        <v>172</v>
      </c>
    </row>
    <row r="16" spans="1:3" x14ac:dyDescent="0.25">
      <c r="A16" s="71" t="s">
        <v>29</v>
      </c>
      <c r="B16" s="73">
        <f>'Quarterly P&amp;L'!G48</f>
        <v>1145.2</v>
      </c>
      <c r="C16" t="s">
        <v>173</v>
      </c>
    </row>
    <row r="17" spans="1:3" x14ac:dyDescent="0.25">
      <c r="A17" s="71" t="s">
        <v>30</v>
      </c>
      <c r="B17" s="73">
        <f>'Quarterly P&amp;L'!G49</f>
        <v>4730.8</v>
      </c>
    </row>
    <row r="18" spans="1:3" x14ac:dyDescent="0.25">
      <c r="A18" s="71" t="s">
        <v>31</v>
      </c>
      <c r="B18" s="73">
        <v>0</v>
      </c>
    </row>
    <row r="19" spans="1:3" x14ac:dyDescent="0.25">
      <c r="A19" s="71" t="s">
        <v>32</v>
      </c>
      <c r="B19" s="73">
        <f>B17</f>
        <v>4730.8</v>
      </c>
      <c r="C19" t="s">
        <v>174</v>
      </c>
    </row>
    <row r="20" spans="1:3" x14ac:dyDescent="0.25">
      <c r="A20" s="71"/>
      <c r="B20" s="72"/>
    </row>
    <row r="21" spans="1:3" x14ac:dyDescent="0.25">
      <c r="A21" s="71" t="s">
        <v>144</v>
      </c>
      <c r="B21" s="73">
        <v>1000</v>
      </c>
      <c r="C21" t="s">
        <v>175</v>
      </c>
    </row>
    <row r="22" spans="1:3" x14ac:dyDescent="0.25">
      <c r="A22" s="74" t="s">
        <v>145</v>
      </c>
      <c r="B22" s="75">
        <f>B19-B21</f>
        <v>3730.8</v>
      </c>
      <c r="C22" t="s">
        <v>176</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1:E100"/>
  <sheetViews>
    <sheetView zoomScale="85" zoomScaleNormal="85" workbookViewId="0">
      <selection activeCell="H10" sqref="H10"/>
    </sheetView>
  </sheetViews>
  <sheetFormatPr defaultColWidth="11.5703125" defaultRowHeight="15" x14ac:dyDescent="0.25"/>
  <cols>
    <col min="1" max="1" width="57.28515625" style="53" customWidth="1"/>
    <col min="2" max="2" width="11.5703125" style="54"/>
    <col min="3" max="3" width="12" style="98" customWidth="1"/>
    <col min="4" max="4" width="45" style="53" customWidth="1"/>
    <col min="5" max="257" width="11.5703125" style="55"/>
    <col min="258" max="258" width="43.42578125" style="55" customWidth="1"/>
    <col min="259" max="259" width="11.5703125" style="55"/>
    <col min="260" max="260" width="45" style="55" customWidth="1"/>
    <col min="261" max="513" width="11.5703125" style="55"/>
    <col min="514" max="514" width="43.42578125" style="55" customWidth="1"/>
    <col min="515" max="515" width="11.5703125" style="55"/>
    <col min="516" max="516" width="45" style="55" customWidth="1"/>
    <col min="517" max="769" width="11.5703125" style="55"/>
    <col min="770" max="770" width="43.42578125" style="55" customWidth="1"/>
    <col min="771" max="771" width="11.5703125" style="55"/>
    <col min="772" max="772" width="45" style="55" customWidth="1"/>
    <col min="773" max="1025" width="11.5703125" style="55"/>
    <col min="1026" max="1026" width="43.42578125" style="55" customWidth="1"/>
    <col min="1027" max="1027" width="11.5703125" style="55"/>
    <col min="1028" max="1028" width="45" style="55" customWidth="1"/>
    <col min="1029" max="1281" width="11.5703125" style="55"/>
    <col min="1282" max="1282" width="43.42578125" style="55" customWidth="1"/>
    <col min="1283" max="1283" width="11.5703125" style="55"/>
    <col min="1284" max="1284" width="45" style="55" customWidth="1"/>
    <col min="1285" max="1537" width="11.5703125" style="55"/>
    <col min="1538" max="1538" width="43.42578125" style="55" customWidth="1"/>
    <col min="1539" max="1539" width="11.5703125" style="55"/>
    <col min="1540" max="1540" width="45" style="55" customWidth="1"/>
    <col min="1541" max="1793" width="11.5703125" style="55"/>
    <col min="1794" max="1794" width="43.42578125" style="55" customWidth="1"/>
    <col min="1795" max="1795" width="11.5703125" style="55"/>
    <col min="1796" max="1796" width="45" style="55" customWidth="1"/>
    <col min="1797" max="2049" width="11.5703125" style="55"/>
    <col min="2050" max="2050" width="43.42578125" style="55" customWidth="1"/>
    <col min="2051" max="2051" width="11.5703125" style="55"/>
    <col min="2052" max="2052" width="45" style="55" customWidth="1"/>
    <col min="2053" max="2305" width="11.5703125" style="55"/>
    <col min="2306" max="2306" width="43.42578125" style="55" customWidth="1"/>
    <col min="2307" max="2307" width="11.5703125" style="55"/>
    <col min="2308" max="2308" width="45" style="55" customWidth="1"/>
    <col min="2309" max="2561" width="11.5703125" style="55"/>
    <col min="2562" max="2562" width="43.42578125" style="55" customWidth="1"/>
    <col min="2563" max="2563" width="11.5703125" style="55"/>
    <col min="2564" max="2564" width="45" style="55" customWidth="1"/>
    <col min="2565" max="2817" width="11.5703125" style="55"/>
    <col min="2818" max="2818" width="43.42578125" style="55" customWidth="1"/>
    <col min="2819" max="2819" width="11.5703125" style="55"/>
    <col min="2820" max="2820" width="45" style="55" customWidth="1"/>
    <col min="2821" max="3073" width="11.5703125" style="55"/>
    <col min="3074" max="3074" width="43.42578125" style="55" customWidth="1"/>
    <col min="3075" max="3075" width="11.5703125" style="55"/>
    <col min="3076" max="3076" width="45" style="55" customWidth="1"/>
    <col min="3077" max="3329" width="11.5703125" style="55"/>
    <col min="3330" max="3330" width="43.42578125" style="55" customWidth="1"/>
    <col min="3331" max="3331" width="11.5703125" style="55"/>
    <col min="3332" max="3332" width="45" style="55" customWidth="1"/>
    <col min="3333" max="3585" width="11.5703125" style="55"/>
    <col min="3586" max="3586" width="43.42578125" style="55" customWidth="1"/>
    <col min="3587" max="3587" width="11.5703125" style="55"/>
    <col min="3588" max="3588" width="45" style="55" customWidth="1"/>
    <col min="3589" max="3841" width="11.5703125" style="55"/>
    <col min="3842" max="3842" width="43.42578125" style="55" customWidth="1"/>
    <col min="3843" max="3843" width="11.5703125" style="55"/>
    <col min="3844" max="3844" width="45" style="55" customWidth="1"/>
    <col min="3845" max="4097" width="11.5703125" style="55"/>
    <col min="4098" max="4098" width="43.42578125" style="55" customWidth="1"/>
    <col min="4099" max="4099" width="11.5703125" style="55"/>
    <col min="4100" max="4100" width="45" style="55" customWidth="1"/>
    <col min="4101" max="4353" width="11.5703125" style="55"/>
    <col min="4354" max="4354" width="43.42578125" style="55" customWidth="1"/>
    <col min="4355" max="4355" width="11.5703125" style="55"/>
    <col min="4356" max="4356" width="45" style="55" customWidth="1"/>
    <col min="4357" max="4609" width="11.5703125" style="55"/>
    <col min="4610" max="4610" width="43.42578125" style="55" customWidth="1"/>
    <col min="4611" max="4611" width="11.5703125" style="55"/>
    <col min="4612" max="4612" width="45" style="55" customWidth="1"/>
    <col min="4613" max="4865" width="11.5703125" style="55"/>
    <col min="4866" max="4866" width="43.42578125" style="55" customWidth="1"/>
    <col min="4867" max="4867" width="11.5703125" style="55"/>
    <col min="4868" max="4868" width="45" style="55" customWidth="1"/>
    <col min="4869" max="5121" width="11.5703125" style="55"/>
    <col min="5122" max="5122" width="43.42578125" style="55" customWidth="1"/>
    <col min="5123" max="5123" width="11.5703125" style="55"/>
    <col min="5124" max="5124" width="45" style="55" customWidth="1"/>
    <col min="5125" max="5377" width="11.5703125" style="55"/>
    <col min="5378" max="5378" width="43.42578125" style="55" customWidth="1"/>
    <col min="5379" max="5379" width="11.5703125" style="55"/>
    <col min="5380" max="5380" width="45" style="55" customWidth="1"/>
    <col min="5381" max="5633" width="11.5703125" style="55"/>
    <col min="5634" max="5634" width="43.42578125" style="55" customWidth="1"/>
    <col min="5635" max="5635" width="11.5703125" style="55"/>
    <col min="5636" max="5636" width="45" style="55" customWidth="1"/>
    <col min="5637" max="5889" width="11.5703125" style="55"/>
    <col min="5890" max="5890" width="43.42578125" style="55" customWidth="1"/>
    <col min="5891" max="5891" width="11.5703125" style="55"/>
    <col min="5892" max="5892" width="45" style="55" customWidth="1"/>
    <col min="5893" max="6145" width="11.5703125" style="55"/>
    <col min="6146" max="6146" width="43.42578125" style="55" customWidth="1"/>
    <col min="6147" max="6147" width="11.5703125" style="55"/>
    <col min="6148" max="6148" width="45" style="55" customWidth="1"/>
    <col min="6149" max="6401" width="11.5703125" style="55"/>
    <col min="6402" max="6402" width="43.42578125" style="55" customWidth="1"/>
    <col min="6403" max="6403" width="11.5703125" style="55"/>
    <col min="6404" max="6404" width="45" style="55" customWidth="1"/>
    <col min="6405" max="6657" width="11.5703125" style="55"/>
    <col min="6658" max="6658" width="43.42578125" style="55" customWidth="1"/>
    <col min="6659" max="6659" width="11.5703125" style="55"/>
    <col min="6660" max="6660" width="45" style="55" customWidth="1"/>
    <col min="6661" max="6913" width="11.5703125" style="55"/>
    <col min="6914" max="6914" width="43.42578125" style="55" customWidth="1"/>
    <col min="6915" max="6915" width="11.5703125" style="55"/>
    <col min="6916" max="6916" width="45" style="55" customWidth="1"/>
    <col min="6917" max="7169" width="11.5703125" style="55"/>
    <col min="7170" max="7170" width="43.42578125" style="55" customWidth="1"/>
    <col min="7171" max="7171" width="11.5703125" style="55"/>
    <col min="7172" max="7172" width="45" style="55" customWidth="1"/>
    <col min="7173" max="7425" width="11.5703125" style="55"/>
    <col min="7426" max="7426" width="43.42578125" style="55" customWidth="1"/>
    <col min="7427" max="7427" width="11.5703125" style="55"/>
    <col min="7428" max="7428" width="45" style="55" customWidth="1"/>
    <col min="7429" max="7681" width="11.5703125" style="55"/>
    <col min="7682" max="7682" width="43.42578125" style="55" customWidth="1"/>
    <col min="7683" max="7683" width="11.5703125" style="55"/>
    <col min="7684" max="7684" width="45" style="55" customWidth="1"/>
    <col min="7685" max="7937" width="11.5703125" style="55"/>
    <col min="7938" max="7938" width="43.42578125" style="55" customWidth="1"/>
    <col min="7939" max="7939" width="11.5703125" style="55"/>
    <col min="7940" max="7940" width="45" style="55" customWidth="1"/>
    <col min="7941" max="8193" width="11.5703125" style="55"/>
    <col min="8194" max="8194" width="43.42578125" style="55" customWidth="1"/>
    <col min="8195" max="8195" width="11.5703125" style="55"/>
    <col min="8196" max="8196" width="45" style="55" customWidth="1"/>
    <col min="8197" max="8449" width="11.5703125" style="55"/>
    <col min="8450" max="8450" width="43.42578125" style="55" customWidth="1"/>
    <col min="8451" max="8451" width="11.5703125" style="55"/>
    <col min="8452" max="8452" width="45" style="55" customWidth="1"/>
    <col min="8453" max="8705" width="11.5703125" style="55"/>
    <col min="8706" max="8706" width="43.42578125" style="55" customWidth="1"/>
    <col min="8707" max="8707" width="11.5703125" style="55"/>
    <col min="8708" max="8708" width="45" style="55" customWidth="1"/>
    <col min="8709" max="8961" width="11.5703125" style="55"/>
    <col min="8962" max="8962" width="43.42578125" style="55" customWidth="1"/>
    <col min="8963" max="8963" width="11.5703125" style="55"/>
    <col min="8964" max="8964" width="45" style="55" customWidth="1"/>
    <col min="8965" max="9217" width="11.5703125" style="55"/>
    <col min="9218" max="9218" width="43.42578125" style="55" customWidth="1"/>
    <col min="9219" max="9219" width="11.5703125" style="55"/>
    <col min="9220" max="9220" width="45" style="55" customWidth="1"/>
    <col min="9221" max="9473" width="11.5703125" style="55"/>
    <col min="9474" max="9474" width="43.42578125" style="55" customWidth="1"/>
    <col min="9475" max="9475" width="11.5703125" style="55"/>
    <col min="9476" max="9476" width="45" style="55" customWidth="1"/>
    <col min="9477" max="9729" width="11.5703125" style="55"/>
    <col min="9730" max="9730" width="43.42578125" style="55" customWidth="1"/>
    <col min="9731" max="9731" width="11.5703125" style="55"/>
    <col min="9732" max="9732" width="45" style="55" customWidth="1"/>
    <col min="9733" max="9985" width="11.5703125" style="55"/>
    <col min="9986" max="9986" width="43.42578125" style="55" customWidth="1"/>
    <col min="9987" max="9987" width="11.5703125" style="55"/>
    <col min="9988" max="9988" width="45" style="55" customWidth="1"/>
    <col min="9989" max="10241" width="11.5703125" style="55"/>
    <col min="10242" max="10242" width="43.42578125" style="55" customWidth="1"/>
    <col min="10243" max="10243" width="11.5703125" style="55"/>
    <col min="10244" max="10244" width="45" style="55" customWidth="1"/>
    <col min="10245" max="10497" width="11.5703125" style="55"/>
    <col min="10498" max="10498" width="43.42578125" style="55" customWidth="1"/>
    <col min="10499" max="10499" width="11.5703125" style="55"/>
    <col min="10500" max="10500" width="45" style="55" customWidth="1"/>
    <col min="10501" max="10753" width="11.5703125" style="55"/>
    <col min="10754" max="10754" width="43.42578125" style="55" customWidth="1"/>
    <col min="10755" max="10755" width="11.5703125" style="55"/>
    <col min="10756" max="10756" width="45" style="55" customWidth="1"/>
    <col min="10757" max="11009" width="11.5703125" style="55"/>
    <col min="11010" max="11010" width="43.42578125" style="55" customWidth="1"/>
    <col min="11011" max="11011" width="11.5703125" style="55"/>
    <col min="11012" max="11012" width="45" style="55" customWidth="1"/>
    <col min="11013" max="11265" width="11.5703125" style="55"/>
    <col min="11266" max="11266" width="43.42578125" style="55" customWidth="1"/>
    <col min="11267" max="11267" width="11.5703125" style="55"/>
    <col min="11268" max="11268" width="45" style="55" customWidth="1"/>
    <col min="11269" max="11521" width="11.5703125" style="55"/>
    <col min="11522" max="11522" width="43.42578125" style="55" customWidth="1"/>
    <col min="11523" max="11523" width="11.5703125" style="55"/>
    <col min="11524" max="11524" width="45" style="55" customWidth="1"/>
    <col min="11525" max="11777" width="11.5703125" style="55"/>
    <col min="11778" max="11778" width="43.42578125" style="55" customWidth="1"/>
    <col min="11779" max="11779" width="11.5703125" style="55"/>
    <col min="11780" max="11780" width="45" style="55" customWidth="1"/>
    <col min="11781" max="12033" width="11.5703125" style="55"/>
    <col min="12034" max="12034" width="43.42578125" style="55" customWidth="1"/>
    <col min="12035" max="12035" width="11.5703125" style="55"/>
    <col min="12036" max="12036" width="45" style="55" customWidth="1"/>
    <col min="12037" max="12289" width="11.5703125" style="55"/>
    <col min="12290" max="12290" width="43.42578125" style="55" customWidth="1"/>
    <col min="12291" max="12291" width="11.5703125" style="55"/>
    <col min="12292" max="12292" width="45" style="55" customWidth="1"/>
    <col min="12293" max="12545" width="11.5703125" style="55"/>
    <col min="12546" max="12546" width="43.42578125" style="55" customWidth="1"/>
    <col min="12547" max="12547" width="11.5703125" style="55"/>
    <col min="12548" max="12548" width="45" style="55" customWidth="1"/>
    <col min="12549" max="12801" width="11.5703125" style="55"/>
    <col min="12802" max="12802" width="43.42578125" style="55" customWidth="1"/>
    <col min="12803" max="12803" width="11.5703125" style="55"/>
    <col min="12804" max="12804" width="45" style="55" customWidth="1"/>
    <col min="12805" max="13057" width="11.5703125" style="55"/>
    <col min="13058" max="13058" width="43.42578125" style="55" customWidth="1"/>
    <col min="13059" max="13059" width="11.5703125" style="55"/>
    <col min="13060" max="13060" width="45" style="55" customWidth="1"/>
    <col min="13061" max="13313" width="11.5703125" style="55"/>
    <col min="13314" max="13314" width="43.42578125" style="55" customWidth="1"/>
    <col min="13315" max="13315" width="11.5703125" style="55"/>
    <col min="13316" max="13316" width="45" style="55" customWidth="1"/>
    <col min="13317" max="13569" width="11.5703125" style="55"/>
    <col min="13570" max="13570" width="43.42578125" style="55" customWidth="1"/>
    <col min="13571" max="13571" width="11.5703125" style="55"/>
    <col min="13572" max="13572" width="45" style="55" customWidth="1"/>
    <col min="13573" max="13825" width="11.5703125" style="55"/>
    <col min="13826" max="13826" width="43.42578125" style="55" customWidth="1"/>
    <col min="13827" max="13827" width="11.5703125" style="55"/>
    <col min="13828" max="13828" width="45" style="55" customWidth="1"/>
    <col min="13829" max="14081" width="11.5703125" style="55"/>
    <col min="14082" max="14082" width="43.42578125" style="55" customWidth="1"/>
    <col min="14083" max="14083" width="11.5703125" style="55"/>
    <col min="14084" max="14084" width="45" style="55" customWidth="1"/>
    <col min="14085" max="14337" width="11.5703125" style="55"/>
    <col min="14338" max="14338" width="43.42578125" style="55" customWidth="1"/>
    <col min="14339" max="14339" width="11.5703125" style="55"/>
    <col min="14340" max="14340" width="45" style="55" customWidth="1"/>
    <col min="14341" max="14593" width="11.5703125" style="55"/>
    <col min="14594" max="14594" width="43.42578125" style="55" customWidth="1"/>
    <col min="14595" max="14595" width="11.5703125" style="55"/>
    <col min="14596" max="14596" width="45" style="55" customWidth="1"/>
    <col min="14597" max="14849" width="11.5703125" style="55"/>
    <col min="14850" max="14850" width="43.42578125" style="55" customWidth="1"/>
    <col min="14851" max="14851" width="11.5703125" style="55"/>
    <col min="14852" max="14852" width="45" style="55" customWidth="1"/>
    <col min="14853" max="15105" width="11.5703125" style="55"/>
    <col min="15106" max="15106" width="43.42578125" style="55" customWidth="1"/>
    <col min="15107" max="15107" width="11.5703125" style="55"/>
    <col min="15108" max="15108" width="45" style="55" customWidth="1"/>
    <col min="15109" max="15361" width="11.5703125" style="55"/>
    <col min="15362" max="15362" width="43.42578125" style="55" customWidth="1"/>
    <col min="15363" max="15363" width="11.5703125" style="55"/>
    <col min="15364" max="15364" width="45" style="55" customWidth="1"/>
    <col min="15365" max="15617" width="11.5703125" style="55"/>
    <col min="15618" max="15618" width="43.42578125" style="55" customWidth="1"/>
    <col min="15619" max="15619" width="11.5703125" style="55"/>
    <col min="15620" max="15620" width="45" style="55" customWidth="1"/>
    <col min="15621" max="15873" width="11.5703125" style="55"/>
    <col min="15874" max="15874" width="43.42578125" style="55" customWidth="1"/>
    <col min="15875" max="15875" width="11.5703125" style="55"/>
    <col min="15876" max="15876" width="45" style="55" customWidth="1"/>
    <col min="15877" max="16129" width="11.5703125" style="55"/>
    <col min="16130" max="16130" width="43.42578125" style="55" customWidth="1"/>
    <col min="16131" max="16131" width="11.5703125" style="55"/>
    <col min="16132" max="16132" width="45" style="55" customWidth="1"/>
    <col min="16133" max="16384" width="11.5703125" style="55"/>
  </cols>
  <sheetData>
    <row r="1" spans="1:5" ht="15" customHeight="1" x14ac:dyDescent="0.25">
      <c r="A1" s="70" t="s">
        <v>156</v>
      </c>
      <c r="B1" s="91"/>
      <c r="C1" s="96"/>
      <c r="D1" s="92"/>
    </row>
    <row r="2" spans="1:5" x14ac:dyDescent="0.25">
      <c r="A2" s="86"/>
      <c r="B2" s="87"/>
      <c r="C2" s="97" t="s">
        <v>163</v>
      </c>
      <c r="D2" s="89" t="s">
        <v>137</v>
      </c>
    </row>
    <row r="3" spans="1:5" x14ac:dyDescent="0.25">
      <c r="A3" s="86" t="s">
        <v>194</v>
      </c>
      <c r="B3" s="87">
        <f>'Quarterly P&amp;L'!G11</f>
        <v>8000</v>
      </c>
      <c r="C3" s="95" t="s">
        <v>195</v>
      </c>
      <c r="D3" s="88"/>
      <c r="E3" s="16"/>
    </row>
    <row r="4" spans="1:5" x14ac:dyDescent="0.25">
      <c r="A4" s="86" t="s">
        <v>197</v>
      </c>
      <c r="B4" s="90" t="s">
        <v>198</v>
      </c>
      <c r="C4" s="95"/>
      <c r="D4" s="88"/>
      <c r="E4" s="16"/>
    </row>
    <row r="5" spans="1:5" x14ac:dyDescent="0.25">
      <c r="A5" s="86" t="s">
        <v>199</v>
      </c>
      <c r="B5" s="87">
        <f>'Quarterly P&amp;L'!G15</f>
        <v>0</v>
      </c>
      <c r="C5" s="95" t="s">
        <v>196</v>
      </c>
      <c r="D5" s="88"/>
    </row>
    <row r="6" spans="1:5" x14ac:dyDescent="0.25">
      <c r="A6" s="86" t="s">
        <v>200</v>
      </c>
      <c r="B6" s="87">
        <f>B3-B5</f>
        <v>8000</v>
      </c>
      <c r="C6" s="95" t="s">
        <v>201</v>
      </c>
      <c r="D6" s="88"/>
    </row>
    <row r="7" spans="1:5" x14ac:dyDescent="0.25">
      <c r="A7" s="93" t="s">
        <v>256</v>
      </c>
      <c r="B7" s="87"/>
      <c r="C7" s="95"/>
      <c r="D7" s="88"/>
    </row>
    <row r="8" spans="1:5" x14ac:dyDescent="0.25">
      <c r="A8" s="86" t="s">
        <v>202</v>
      </c>
      <c r="B8" s="87">
        <f>'Quarterly P&amp;L'!G21</f>
        <v>0</v>
      </c>
      <c r="C8" s="95" t="s">
        <v>203</v>
      </c>
      <c r="D8" s="88"/>
    </row>
    <row r="9" spans="1:5" x14ac:dyDescent="0.25">
      <c r="A9" s="86" t="s">
        <v>205</v>
      </c>
      <c r="B9" s="87">
        <f>'Quarterly P&amp;L'!G22</f>
        <v>1750</v>
      </c>
      <c r="C9" s="95" t="s">
        <v>206</v>
      </c>
      <c r="D9" s="88"/>
    </row>
    <row r="10" spans="1:5" x14ac:dyDescent="0.25">
      <c r="A10" s="86" t="s">
        <v>207</v>
      </c>
      <c r="B10" s="87">
        <f>'Quarterly P&amp;L'!G23</f>
        <v>0</v>
      </c>
      <c r="C10" s="95" t="s">
        <v>208</v>
      </c>
      <c r="D10" s="88"/>
    </row>
    <row r="11" spans="1:5" x14ac:dyDescent="0.25">
      <c r="A11" s="86" t="s">
        <v>211</v>
      </c>
      <c r="B11" s="87">
        <f>'Quarterly P&amp;L'!G24</f>
        <v>0</v>
      </c>
      <c r="C11" s="95" t="s">
        <v>212</v>
      </c>
      <c r="D11" s="88"/>
    </row>
    <row r="12" spans="1:5" x14ac:dyDescent="0.25">
      <c r="A12" s="86" t="s">
        <v>213</v>
      </c>
      <c r="B12" s="87">
        <f>'Quarterly P&amp;L'!G25</f>
        <v>0</v>
      </c>
      <c r="C12" s="95" t="s">
        <v>216</v>
      </c>
      <c r="D12" s="88"/>
    </row>
    <row r="13" spans="1:5" x14ac:dyDescent="0.25">
      <c r="A13" s="86" t="s">
        <v>214</v>
      </c>
      <c r="B13" s="87">
        <f>'Quarterly P&amp;L'!G26</f>
        <v>0</v>
      </c>
      <c r="C13" s="95" t="s">
        <v>217</v>
      </c>
      <c r="D13" s="88"/>
    </row>
    <row r="14" spans="1:5" x14ac:dyDescent="0.25">
      <c r="A14" s="86" t="s">
        <v>215</v>
      </c>
      <c r="B14" s="87">
        <f>'Quarterly P&amp;L'!G27</f>
        <v>0</v>
      </c>
      <c r="C14" s="95" t="s">
        <v>218</v>
      </c>
      <c r="D14" s="88"/>
    </row>
    <row r="15" spans="1:5" x14ac:dyDescent="0.25">
      <c r="A15" s="86" t="s">
        <v>219</v>
      </c>
      <c r="B15" s="87">
        <f>'Quarterly P&amp;L'!G28</f>
        <v>0</v>
      </c>
      <c r="C15" s="95" t="s">
        <v>222</v>
      </c>
      <c r="D15" s="88"/>
    </row>
    <row r="16" spans="1:5" x14ac:dyDescent="0.25">
      <c r="A16" s="86" t="s">
        <v>220</v>
      </c>
      <c r="B16" s="87">
        <f>'Quarterly P&amp;L'!G29</f>
        <v>0</v>
      </c>
      <c r="C16" s="95" t="s">
        <v>223</v>
      </c>
      <c r="D16" s="88"/>
    </row>
    <row r="17" spans="1:4" x14ac:dyDescent="0.25">
      <c r="A17" s="86" t="s">
        <v>221</v>
      </c>
      <c r="B17" s="87">
        <f>'Quarterly P&amp;L'!G30</f>
        <v>0</v>
      </c>
      <c r="C17" s="95" t="s">
        <v>224</v>
      </c>
      <c r="D17" s="88"/>
    </row>
    <row r="18" spans="1:4" x14ac:dyDescent="0.25">
      <c r="A18" s="86" t="s">
        <v>225</v>
      </c>
      <c r="B18" s="87">
        <f>'Quarterly P&amp;L'!G31</f>
        <v>0</v>
      </c>
      <c r="C18" s="95" t="s">
        <v>238</v>
      </c>
      <c r="D18" s="88"/>
    </row>
    <row r="19" spans="1:4" x14ac:dyDescent="0.25">
      <c r="A19" s="86" t="s">
        <v>226</v>
      </c>
      <c r="B19" s="87">
        <f>'Quarterly P&amp;L'!G32</f>
        <v>0</v>
      </c>
      <c r="C19" s="95" t="s">
        <v>239</v>
      </c>
      <c r="D19" s="88"/>
    </row>
    <row r="20" spans="1:4" x14ac:dyDescent="0.25">
      <c r="A20" s="86" t="s">
        <v>227</v>
      </c>
      <c r="B20" s="87">
        <f>'Quarterly P&amp;L'!G33</f>
        <v>0</v>
      </c>
      <c r="C20" s="95" t="s">
        <v>240</v>
      </c>
      <c r="D20" s="88"/>
    </row>
    <row r="21" spans="1:4" x14ac:dyDescent="0.25">
      <c r="A21" s="86" t="s">
        <v>228</v>
      </c>
      <c r="B21" s="87">
        <f>'Quarterly P&amp;L'!G43</f>
        <v>100</v>
      </c>
      <c r="C21" s="95" t="s">
        <v>241</v>
      </c>
      <c r="D21" s="88"/>
    </row>
    <row r="22" spans="1:4" x14ac:dyDescent="0.25">
      <c r="A22" s="86" t="s">
        <v>229</v>
      </c>
      <c r="B22" s="87">
        <f>'Quarterly P&amp;L'!G34</f>
        <v>25</v>
      </c>
      <c r="C22" s="95" t="s">
        <v>242</v>
      </c>
      <c r="D22" s="88"/>
    </row>
    <row r="23" spans="1:4" x14ac:dyDescent="0.25">
      <c r="A23" s="86" t="s">
        <v>230</v>
      </c>
      <c r="B23" s="87">
        <f>'Quarterly P&amp;L'!G35</f>
        <v>250</v>
      </c>
      <c r="C23" s="95" t="s">
        <v>243</v>
      </c>
      <c r="D23" s="88"/>
    </row>
    <row r="24" spans="1:4" x14ac:dyDescent="0.25">
      <c r="A24" s="86" t="s">
        <v>231</v>
      </c>
      <c r="B24" s="87">
        <f>'Quarterly P&amp;L'!G36</f>
        <v>0</v>
      </c>
      <c r="C24" s="95" t="s">
        <v>244</v>
      </c>
      <c r="D24" s="88"/>
    </row>
    <row r="25" spans="1:4" x14ac:dyDescent="0.25">
      <c r="A25" s="86" t="s">
        <v>232</v>
      </c>
      <c r="B25" s="87">
        <f>'Quarterly P&amp;L'!G37</f>
        <v>0</v>
      </c>
      <c r="C25" s="95" t="s">
        <v>245</v>
      </c>
      <c r="D25" s="88"/>
    </row>
    <row r="26" spans="1:4" x14ac:dyDescent="0.25">
      <c r="A26" s="86" t="s">
        <v>233</v>
      </c>
      <c r="B26" s="87">
        <f>'Quarterly P&amp;L'!G38</f>
        <v>0</v>
      </c>
      <c r="C26" s="95" t="s">
        <v>246</v>
      </c>
      <c r="D26" s="88"/>
    </row>
    <row r="27" spans="1:4" x14ac:dyDescent="0.25">
      <c r="A27" s="86" t="s">
        <v>234</v>
      </c>
      <c r="B27" s="87">
        <f>'Quarterly P&amp;L'!G39</f>
        <v>0</v>
      </c>
      <c r="C27" s="95" t="s">
        <v>247</v>
      </c>
      <c r="D27" s="88"/>
    </row>
    <row r="28" spans="1:4" x14ac:dyDescent="0.25">
      <c r="A28" s="86" t="s">
        <v>235</v>
      </c>
      <c r="B28" s="87">
        <f>'Quarterly P&amp;L'!G40</f>
        <v>0</v>
      </c>
      <c r="C28" s="95" t="s">
        <v>248</v>
      </c>
      <c r="D28" s="88"/>
    </row>
    <row r="29" spans="1:4" x14ac:dyDescent="0.25">
      <c r="A29" s="86" t="s">
        <v>236</v>
      </c>
      <c r="B29" s="87">
        <f>'Quarterly P&amp;L'!G41</f>
        <v>0</v>
      </c>
      <c r="C29" s="95" t="s">
        <v>249</v>
      </c>
      <c r="D29" s="88"/>
    </row>
    <row r="30" spans="1:4" x14ac:dyDescent="0.25">
      <c r="A30" s="86" t="s">
        <v>237</v>
      </c>
      <c r="B30" s="87">
        <f>'Quarterly P&amp;L'!G42</f>
        <v>0</v>
      </c>
      <c r="C30" s="95" t="s">
        <v>250</v>
      </c>
      <c r="D30" s="88"/>
    </row>
    <row r="31" spans="1:4" x14ac:dyDescent="0.25">
      <c r="A31" s="86" t="s">
        <v>251</v>
      </c>
      <c r="B31" s="87">
        <f>'Quarterly P&amp;L'!G46</f>
        <v>1</v>
      </c>
      <c r="C31" s="95" t="s">
        <v>252</v>
      </c>
      <c r="D31" s="88"/>
    </row>
    <row r="32" spans="1:4" x14ac:dyDescent="0.25">
      <c r="A32" s="93" t="s">
        <v>253</v>
      </c>
      <c r="B32" s="87">
        <f>'Quarterly P&amp;L'!G47</f>
        <v>5876</v>
      </c>
      <c r="C32" s="95" t="s">
        <v>254</v>
      </c>
      <c r="D32" s="88" t="s">
        <v>317</v>
      </c>
    </row>
    <row r="33" spans="1:4" x14ac:dyDescent="0.25">
      <c r="A33" s="93" t="s">
        <v>255</v>
      </c>
      <c r="B33" s="87"/>
      <c r="C33" s="95"/>
      <c r="D33" s="88"/>
    </row>
    <row r="34" spans="1:4" x14ac:dyDescent="0.25">
      <c r="A34" s="86" t="s">
        <v>228</v>
      </c>
      <c r="B34" s="87">
        <f>B21</f>
        <v>100</v>
      </c>
      <c r="C34" s="95" t="s">
        <v>261</v>
      </c>
      <c r="D34" s="88"/>
    </row>
    <row r="35" spans="1:4" x14ac:dyDescent="0.25">
      <c r="A35" s="86" t="s">
        <v>257</v>
      </c>
      <c r="B35" s="87">
        <f>'Quarterly P&amp;L'!G35</f>
        <v>250</v>
      </c>
      <c r="C35" s="95" t="s">
        <v>262</v>
      </c>
      <c r="D35" s="88" t="s">
        <v>204</v>
      </c>
    </row>
    <row r="36" spans="1:4" x14ac:dyDescent="0.25">
      <c r="A36" s="86" t="s">
        <v>229</v>
      </c>
      <c r="B36" s="87">
        <f>B22</f>
        <v>25</v>
      </c>
      <c r="C36" s="95" t="s">
        <v>263</v>
      </c>
      <c r="D36" s="88"/>
    </row>
    <row r="37" spans="1:4" x14ac:dyDescent="0.25">
      <c r="A37" s="86" t="s">
        <v>215</v>
      </c>
      <c r="B37" s="87">
        <f>B14</f>
        <v>0</v>
      </c>
      <c r="C37" s="95" t="s">
        <v>264</v>
      </c>
      <c r="D37" s="88"/>
    </row>
    <row r="38" spans="1:4" x14ac:dyDescent="0.25">
      <c r="A38" s="86" t="s">
        <v>258</v>
      </c>
      <c r="B38" s="87">
        <v>0</v>
      </c>
      <c r="C38" s="95" t="s">
        <v>265</v>
      </c>
      <c r="D38" s="88" t="s">
        <v>204</v>
      </c>
    </row>
    <row r="39" spans="1:4" x14ac:dyDescent="0.25">
      <c r="A39" s="86" t="s">
        <v>259</v>
      </c>
      <c r="B39" s="87">
        <v>0</v>
      </c>
      <c r="C39" s="95" t="s">
        <v>266</v>
      </c>
      <c r="D39" s="88" t="s">
        <v>204</v>
      </c>
    </row>
    <row r="40" spans="1:4" x14ac:dyDescent="0.25">
      <c r="A40" s="86" t="s">
        <v>260</v>
      </c>
      <c r="B40" s="87">
        <v>0</v>
      </c>
      <c r="C40" s="95" t="s">
        <v>267</v>
      </c>
      <c r="D40" s="88" t="s">
        <v>204</v>
      </c>
    </row>
    <row r="41" spans="1:4" x14ac:dyDescent="0.25">
      <c r="A41" s="93" t="s">
        <v>268</v>
      </c>
      <c r="B41" s="87"/>
      <c r="C41" s="95"/>
      <c r="D41" s="88"/>
    </row>
    <row r="42" spans="1:4" x14ac:dyDescent="0.25">
      <c r="A42" s="86" t="s">
        <v>269</v>
      </c>
      <c r="B42" s="87">
        <v>0</v>
      </c>
      <c r="C42" s="95" t="s">
        <v>270</v>
      </c>
      <c r="D42" s="88" t="s">
        <v>204</v>
      </c>
    </row>
    <row r="43" spans="1:4" x14ac:dyDescent="0.25">
      <c r="A43" s="86" t="s">
        <v>271</v>
      </c>
      <c r="B43" s="87">
        <v>0</v>
      </c>
      <c r="C43" s="95" t="s">
        <v>274</v>
      </c>
      <c r="D43" s="88" t="s">
        <v>204</v>
      </c>
    </row>
    <row r="44" spans="1:4" x14ac:dyDescent="0.25">
      <c r="A44" s="86" t="s">
        <v>272</v>
      </c>
      <c r="B44" s="87">
        <f>'Quarterly P&amp;L'!G46</f>
        <v>1</v>
      </c>
      <c r="C44" s="95" t="s">
        <v>273</v>
      </c>
      <c r="D44" s="88" t="s">
        <v>204</v>
      </c>
    </row>
    <row r="45" spans="1:4" x14ac:dyDescent="0.25">
      <c r="A45" s="93" t="s">
        <v>320</v>
      </c>
      <c r="B45" s="87">
        <f>B32+SUM(B34:B40)-SUM(B42:B44)</f>
        <v>6250</v>
      </c>
      <c r="C45" s="95" t="s">
        <v>318</v>
      </c>
      <c r="D45" s="88" t="s">
        <v>317</v>
      </c>
    </row>
    <row r="46" spans="1:4" x14ac:dyDescent="0.25">
      <c r="A46" s="93" t="s">
        <v>275</v>
      </c>
      <c r="B46" s="87"/>
      <c r="C46" s="95"/>
      <c r="D46" s="88"/>
    </row>
    <row r="47" spans="1:4" ht="45" x14ac:dyDescent="0.25">
      <c r="A47" s="86" t="s">
        <v>276</v>
      </c>
      <c r="B47" s="90" t="s">
        <v>277</v>
      </c>
      <c r="C47" s="95"/>
      <c r="D47" s="88"/>
    </row>
    <row r="48" spans="1:4" ht="30" x14ac:dyDescent="0.25">
      <c r="A48" s="86" t="s">
        <v>278</v>
      </c>
      <c r="B48" s="90" t="s">
        <v>198</v>
      </c>
      <c r="C48" s="95"/>
      <c r="D48" s="88"/>
    </row>
    <row r="49" spans="1:4" x14ac:dyDescent="0.25">
      <c r="A49" s="86" t="s">
        <v>279</v>
      </c>
      <c r="B49" s="90" t="s">
        <v>198</v>
      </c>
      <c r="C49" s="95"/>
      <c r="D49" s="88" t="s">
        <v>304</v>
      </c>
    </row>
    <row r="50" spans="1:4" x14ac:dyDescent="0.25">
      <c r="A50" s="86" t="s">
        <v>280</v>
      </c>
      <c r="B50" s="90" t="s">
        <v>277</v>
      </c>
      <c r="C50" s="95"/>
      <c r="D50" s="88"/>
    </row>
    <row r="51" spans="1:4" x14ac:dyDescent="0.25">
      <c r="A51" s="86" t="s">
        <v>281</v>
      </c>
      <c r="B51" s="87">
        <v>0</v>
      </c>
      <c r="C51" s="95" t="s">
        <v>282</v>
      </c>
      <c r="D51" s="88" t="s">
        <v>204</v>
      </c>
    </row>
    <row r="52" spans="1:4" x14ac:dyDescent="0.25">
      <c r="A52" s="86" t="s">
        <v>283</v>
      </c>
      <c r="B52" s="87">
        <v>0</v>
      </c>
      <c r="C52" s="95" t="s">
        <v>284</v>
      </c>
      <c r="D52" s="88" t="s">
        <v>204</v>
      </c>
    </row>
    <row r="53" spans="1:4" x14ac:dyDescent="0.25">
      <c r="A53" s="86" t="s">
        <v>285</v>
      </c>
      <c r="B53" s="87">
        <v>0</v>
      </c>
      <c r="C53" s="95" t="s">
        <v>286</v>
      </c>
      <c r="D53" s="88" t="s">
        <v>204</v>
      </c>
    </row>
    <row r="54" spans="1:4" x14ac:dyDescent="0.25">
      <c r="A54" s="86" t="s">
        <v>287</v>
      </c>
      <c r="B54" s="87">
        <f>'Quarterly P&amp;L'!G52</f>
        <v>500</v>
      </c>
      <c r="C54" s="95" t="s">
        <v>288</v>
      </c>
      <c r="D54" s="88"/>
    </row>
    <row r="55" spans="1:4" x14ac:dyDescent="0.25">
      <c r="A55" s="86" t="s">
        <v>289</v>
      </c>
      <c r="B55" s="87">
        <f>'Quarterly P&amp;L'!G52</f>
        <v>500</v>
      </c>
      <c r="C55" s="95" t="s">
        <v>290</v>
      </c>
      <c r="D55" s="88"/>
    </row>
    <row r="56" spans="1:4" x14ac:dyDescent="0.25">
      <c r="A56" s="86" t="s">
        <v>291</v>
      </c>
      <c r="B56" s="87">
        <v>0</v>
      </c>
      <c r="C56" s="95" t="s">
        <v>292</v>
      </c>
      <c r="D56" s="88" t="s">
        <v>204</v>
      </c>
    </row>
    <row r="57" spans="1:4" x14ac:dyDescent="0.25">
      <c r="A57" s="86" t="s">
        <v>293</v>
      </c>
      <c r="B57" s="87">
        <v>0</v>
      </c>
      <c r="C57" s="95" t="s">
        <v>294</v>
      </c>
      <c r="D57" s="88" t="s">
        <v>204</v>
      </c>
    </row>
    <row r="58" spans="1:4" x14ac:dyDescent="0.25">
      <c r="A58" s="86" t="s">
        <v>295</v>
      </c>
      <c r="B58" s="87">
        <v>0</v>
      </c>
      <c r="C58" s="95" t="s">
        <v>296</v>
      </c>
      <c r="D58" s="88" t="s">
        <v>204</v>
      </c>
    </row>
    <row r="59" spans="1:4" x14ac:dyDescent="0.25">
      <c r="A59" s="86" t="s">
        <v>297</v>
      </c>
      <c r="B59" s="87">
        <f>'Quarterly P&amp;L'!G52</f>
        <v>500</v>
      </c>
      <c r="C59" s="95" t="s">
        <v>298</v>
      </c>
      <c r="D59" s="88"/>
    </row>
    <row r="60" spans="1:4" x14ac:dyDescent="0.25">
      <c r="A60" s="86" t="s">
        <v>299</v>
      </c>
      <c r="B60" s="87">
        <v>0</v>
      </c>
      <c r="C60" s="95" t="s">
        <v>300</v>
      </c>
      <c r="D60" s="88" t="s">
        <v>204</v>
      </c>
    </row>
    <row r="61" spans="1:4" x14ac:dyDescent="0.25">
      <c r="A61" s="93" t="s">
        <v>319</v>
      </c>
      <c r="B61" s="90">
        <f>B45-B59</f>
        <v>5750</v>
      </c>
      <c r="C61" s="95" t="s">
        <v>321</v>
      </c>
      <c r="D61" s="88"/>
    </row>
    <row r="62" spans="1:4" x14ac:dyDescent="0.25">
      <c r="A62" s="86" t="s">
        <v>301</v>
      </c>
      <c r="B62" s="90" t="s">
        <v>198</v>
      </c>
      <c r="C62" s="95"/>
      <c r="D62" s="88"/>
    </row>
    <row r="63" spans="1:4" x14ac:dyDescent="0.25">
      <c r="A63" s="86" t="s">
        <v>302</v>
      </c>
      <c r="B63" s="90" t="s">
        <v>198</v>
      </c>
      <c r="C63" s="95"/>
      <c r="D63" s="88"/>
    </row>
    <row r="64" spans="1:4" ht="30" x14ac:dyDescent="0.25">
      <c r="A64" s="86" t="s">
        <v>303</v>
      </c>
      <c r="B64" s="90" t="s">
        <v>311</v>
      </c>
      <c r="C64" s="95"/>
      <c r="D64" s="88" t="s">
        <v>312</v>
      </c>
    </row>
    <row r="65" spans="1:4" ht="30" x14ac:dyDescent="0.25">
      <c r="A65" s="86" t="s">
        <v>313</v>
      </c>
      <c r="B65" s="90">
        <f>'Quarterly P&amp;L'!G34</f>
        <v>25</v>
      </c>
      <c r="C65" s="95"/>
      <c r="D65" s="88" t="s">
        <v>314</v>
      </c>
    </row>
    <row r="66" spans="1:4" x14ac:dyDescent="0.25">
      <c r="A66" s="93" t="s">
        <v>322</v>
      </c>
      <c r="B66" s="90">
        <f>B61-B65+B31</f>
        <v>5726</v>
      </c>
      <c r="C66" s="95" t="s">
        <v>323</v>
      </c>
      <c r="D66" s="88" t="s">
        <v>317</v>
      </c>
    </row>
    <row r="67" spans="1:4" x14ac:dyDescent="0.25">
      <c r="A67" s="86"/>
      <c r="B67" s="90"/>
      <c r="C67" s="95"/>
      <c r="D67" s="88"/>
    </row>
    <row r="68" spans="1:4" x14ac:dyDescent="0.25">
      <c r="A68" s="93" t="s">
        <v>325</v>
      </c>
      <c r="B68" s="90"/>
      <c r="C68" s="95"/>
      <c r="D68" s="88"/>
    </row>
    <row r="69" spans="1:4" x14ac:dyDescent="0.25">
      <c r="A69" s="86" t="s">
        <v>324</v>
      </c>
      <c r="B69" s="90">
        <f>'Quarterly P&amp;L'!G11</f>
        <v>8000</v>
      </c>
      <c r="C69" s="95">
        <v>1</v>
      </c>
      <c r="D69" s="88"/>
    </row>
    <row r="70" spans="1:4" x14ac:dyDescent="0.25">
      <c r="A70" s="86" t="s">
        <v>326</v>
      </c>
      <c r="B70" s="90"/>
      <c r="C70" s="95"/>
      <c r="D70" s="88"/>
    </row>
    <row r="71" spans="1:4" x14ac:dyDescent="0.25">
      <c r="A71" s="86" t="s">
        <v>327</v>
      </c>
      <c r="B71" s="90"/>
      <c r="C71" s="95"/>
      <c r="D71" s="88"/>
    </row>
    <row r="72" spans="1:4" x14ac:dyDescent="0.25">
      <c r="A72" s="86" t="s">
        <v>328</v>
      </c>
      <c r="B72" s="90"/>
      <c r="C72" s="95"/>
      <c r="D72" s="88"/>
    </row>
    <row r="73" spans="1:4" x14ac:dyDescent="0.25">
      <c r="A73" s="86" t="s">
        <v>191</v>
      </c>
      <c r="B73" s="90" t="s">
        <v>277</v>
      </c>
      <c r="C73" s="95"/>
      <c r="D73" s="88"/>
    </row>
    <row r="74" spans="1:4" ht="30" x14ac:dyDescent="0.25">
      <c r="A74" s="86" t="s">
        <v>192</v>
      </c>
      <c r="B74" s="90" t="s">
        <v>198</v>
      </c>
      <c r="C74" s="95"/>
      <c r="D74" s="88"/>
    </row>
    <row r="75" spans="1:4" ht="30" x14ac:dyDescent="0.25">
      <c r="A75" s="86" t="s">
        <v>193</v>
      </c>
      <c r="B75" s="90" t="s">
        <v>198</v>
      </c>
      <c r="C75" s="95"/>
      <c r="D75" s="88"/>
    </row>
    <row r="76" spans="1:4" x14ac:dyDescent="0.25">
      <c r="A76" s="86" t="s">
        <v>329</v>
      </c>
      <c r="B76" s="90"/>
      <c r="C76" s="95"/>
      <c r="D76" s="88"/>
    </row>
    <row r="77" spans="1:4" x14ac:dyDescent="0.25">
      <c r="A77" s="86"/>
      <c r="B77" s="90"/>
      <c r="C77" s="95"/>
      <c r="D77" s="88"/>
    </row>
    <row r="78" spans="1:4" x14ac:dyDescent="0.25">
      <c r="A78" s="93" t="s">
        <v>330</v>
      </c>
      <c r="B78" s="90"/>
      <c r="C78" s="95"/>
      <c r="D78" s="88"/>
    </row>
    <row r="79" spans="1:4" x14ac:dyDescent="0.25">
      <c r="A79" s="86" t="s">
        <v>331</v>
      </c>
      <c r="B79" s="99">
        <v>0.2</v>
      </c>
      <c r="C79" s="95">
        <v>45</v>
      </c>
      <c r="D79" s="88"/>
    </row>
    <row r="80" spans="1:4" x14ac:dyDescent="0.25">
      <c r="A80" s="86" t="s">
        <v>138</v>
      </c>
      <c r="B80" s="90">
        <f>B66</f>
        <v>5726</v>
      </c>
      <c r="C80" s="95">
        <v>44</v>
      </c>
      <c r="D80" s="88"/>
    </row>
    <row r="81" spans="1:4" x14ac:dyDescent="0.25">
      <c r="A81" s="86" t="s">
        <v>332</v>
      </c>
      <c r="B81" s="90">
        <f>B80*B79</f>
        <v>1145.2</v>
      </c>
      <c r="C81" s="95">
        <v>46</v>
      </c>
      <c r="D81" s="88"/>
    </row>
    <row r="82" spans="1:4" x14ac:dyDescent="0.25">
      <c r="A82" s="93" t="s">
        <v>333</v>
      </c>
      <c r="B82" s="55"/>
      <c r="C82" s="55"/>
      <c r="D82" s="88"/>
    </row>
    <row r="83" spans="1:4" x14ac:dyDescent="0.25">
      <c r="A83" s="55" t="s">
        <v>331</v>
      </c>
      <c r="B83" s="99">
        <v>0.2</v>
      </c>
      <c r="C83" s="95">
        <v>55</v>
      </c>
      <c r="D83" s="88"/>
    </row>
    <row r="84" spans="1:4" x14ac:dyDescent="0.25">
      <c r="A84" s="86" t="s">
        <v>138</v>
      </c>
      <c r="B84" s="90">
        <v>0</v>
      </c>
      <c r="C84" s="95">
        <v>54</v>
      </c>
      <c r="D84" s="88"/>
    </row>
    <row r="85" spans="1:4" x14ac:dyDescent="0.25">
      <c r="A85" s="86" t="s">
        <v>332</v>
      </c>
      <c r="B85" s="90">
        <f>B84*B83</f>
        <v>0</v>
      </c>
      <c r="C85" s="95">
        <v>56</v>
      </c>
      <c r="D85" s="88"/>
    </row>
    <row r="86" spans="1:4" x14ac:dyDescent="0.25">
      <c r="A86" s="93" t="s">
        <v>334</v>
      </c>
      <c r="B86" s="100">
        <f>B85+B81</f>
        <v>1145.2</v>
      </c>
      <c r="C86" s="95">
        <v>70</v>
      </c>
      <c r="D86" s="88"/>
    </row>
    <row r="87" spans="1:4" x14ac:dyDescent="0.25">
      <c r="A87" s="86"/>
      <c r="B87" s="90"/>
      <c r="C87" s="95"/>
      <c r="D87" s="88"/>
    </row>
    <row r="88" spans="1:4" ht="30" x14ac:dyDescent="0.25">
      <c r="A88" s="86" t="s">
        <v>335</v>
      </c>
      <c r="B88" s="90" t="s">
        <v>198</v>
      </c>
      <c r="C88" s="95"/>
      <c r="D88" s="88"/>
    </row>
    <row r="89" spans="1:4" x14ac:dyDescent="0.25">
      <c r="A89" s="86" t="s">
        <v>336</v>
      </c>
      <c r="B89" s="90" t="s">
        <v>198</v>
      </c>
      <c r="C89" s="95"/>
      <c r="D89" s="88"/>
    </row>
    <row r="90" spans="1:4" x14ac:dyDescent="0.25">
      <c r="A90" s="86" t="s">
        <v>337</v>
      </c>
      <c r="B90" s="90" t="s">
        <v>198</v>
      </c>
      <c r="C90" s="95"/>
      <c r="D90" s="88"/>
    </row>
    <row r="91" spans="1:4" x14ac:dyDescent="0.25">
      <c r="A91" s="86" t="s">
        <v>338</v>
      </c>
      <c r="B91" s="90"/>
      <c r="C91" s="95"/>
      <c r="D91" s="88"/>
    </row>
    <row r="92" spans="1:4" x14ac:dyDescent="0.25">
      <c r="A92" s="86" t="s">
        <v>339</v>
      </c>
      <c r="B92" s="90"/>
      <c r="C92" s="95"/>
      <c r="D92" s="88"/>
    </row>
    <row r="93" spans="1:4" x14ac:dyDescent="0.25">
      <c r="A93" s="86" t="s">
        <v>340</v>
      </c>
      <c r="B93" s="90" t="s">
        <v>198</v>
      </c>
      <c r="C93" s="95"/>
      <c r="D93" s="88"/>
    </row>
    <row r="94" spans="1:4" x14ac:dyDescent="0.25">
      <c r="A94" s="86" t="s">
        <v>341</v>
      </c>
      <c r="B94" s="90" t="s">
        <v>198</v>
      </c>
      <c r="C94" s="95"/>
      <c r="D94" s="88"/>
    </row>
    <row r="95" spans="1:4" x14ac:dyDescent="0.25">
      <c r="A95" s="86" t="s">
        <v>347</v>
      </c>
      <c r="B95" s="90" t="s">
        <v>198</v>
      </c>
      <c r="C95" s="95"/>
      <c r="D95" s="88"/>
    </row>
    <row r="96" spans="1:4" x14ac:dyDescent="0.25">
      <c r="A96" s="86" t="s">
        <v>342</v>
      </c>
      <c r="B96" s="90" t="s">
        <v>198</v>
      </c>
      <c r="C96" s="95"/>
      <c r="D96" s="88"/>
    </row>
    <row r="97" spans="1:4" x14ac:dyDescent="0.25">
      <c r="A97" s="86" t="s">
        <v>343</v>
      </c>
      <c r="B97" s="90" t="s">
        <v>198</v>
      </c>
      <c r="C97" s="95"/>
      <c r="D97" s="88"/>
    </row>
    <row r="98" spans="1:4" ht="30" x14ac:dyDescent="0.25">
      <c r="A98" s="86" t="s">
        <v>344</v>
      </c>
      <c r="B98" s="90" t="s">
        <v>198</v>
      </c>
      <c r="C98" s="95"/>
      <c r="D98" s="88"/>
    </row>
    <row r="99" spans="1:4" ht="30" x14ac:dyDescent="0.25">
      <c r="A99" s="86" t="s">
        <v>345</v>
      </c>
      <c r="B99" s="90" t="s">
        <v>198</v>
      </c>
      <c r="C99" s="95"/>
      <c r="D99" s="88"/>
    </row>
    <row r="100" spans="1:4" ht="30" x14ac:dyDescent="0.25">
      <c r="A100" s="86" t="s">
        <v>346</v>
      </c>
      <c r="B100" s="90" t="s">
        <v>277</v>
      </c>
      <c r="C100" s="95"/>
      <c r="D100" s="8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9"/>
  <sheetViews>
    <sheetView zoomScaleNormal="100" workbookViewId="0">
      <selection activeCell="J45" sqref="J45"/>
    </sheetView>
  </sheetViews>
  <sheetFormatPr defaultRowHeight="15" x14ac:dyDescent="0.25"/>
  <cols>
    <col min="1" max="1" width="3.7109375" customWidth="1"/>
    <col min="2" max="2" width="51" customWidth="1"/>
    <col min="3" max="7" width="9.85546875" customWidth="1"/>
  </cols>
  <sheetData>
    <row r="1" spans="1:9" x14ac:dyDescent="0.25">
      <c r="A1" s="67" t="s">
        <v>80</v>
      </c>
      <c r="B1" s="67"/>
      <c r="C1" s="67"/>
      <c r="D1" s="67"/>
      <c r="E1" s="67"/>
      <c r="F1" s="67"/>
      <c r="G1" s="67"/>
    </row>
    <row r="2" spans="1:9" x14ac:dyDescent="0.25">
      <c r="A2" s="68" t="s">
        <v>155</v>
      </c>
      <c r="B2" s="68"/>
      <c r="C2" s="68"/>
      <c r="D2" s="68"/>
      <c r="E2" s="68"/>
      <c r="F2" s="68"/>
      <c r="G2" s="68"/>
    </row>
    <row r="3" spans="1:9" x14ac:dyDescent="0.25">
      <c r="A3" s="2" t="s">
        <v>81</v>
      </c>
      <c r="B3" s="2"/>
      <c r="C3" s="3"/>
      <c r="D3" s="3"/>
      <c r="E3" s="3"/>
      <c r="F3" s="3"/>
    </row>
    <row r="4" spans="1:9" x14ac:dyDescent="0.25">
      <c r="A4" s="3" t="s">
        <v>82</v>
      </c>
      <c r="B4" s="3"/>
      <c r="C4" s="3">
        <v>2013</v>
      </c>
      <c r="D4" s="3">
        <v>2013</v>
      </c>
      <c r="E4" s="3">
        <v>2013</v>
      </c>
      <c r="F4" s="3">
        <v>2014</v>
      </c>
      <c r="G4" s="69" t="s">
        <v>83</v>
      </c>
    </row>
    <row r="5" spans="1:9" x14ac:dyDescent="0.25">
      <c r="A5" s="3" t="s">
        <v>84</v>
      </c>
      <c r="B5" s="3"/>
      <c r="C5" s="3">
        <v>1</v>
      </c>
      <c r="D5" s="3">
        <v>2</v>
      </c>
      <c r="E5" s="3">
        <v>3</v>
      </c>
      <c r="F5" s="3">
        <v>4</v>
      </c>
      <c r="G5" s="4"/>
    </row>
    <row r="6" spans="1:9" x14ac:dyDescent="0.25">
      <c r="A6" s="3" t="s">
        <v>85</v>
      </c>
      <c r="B6" s="3"/>
      <c r="C6" s="5">
        <v>41370</v>
      </c>
      <c r="D6" s="5">
        <v>41461</v>
      </c>
      <c r="E6" s="5">
        <v>41553</v>
      </c>
      <c r="F6" s="5">
        <v>41640</v>
      </c>
      <c r="G6" s="6">
        <f>C6</f>
        <v>41370</v>
      </c>
    </row>
    <row r="7" spans="1:9" x14ac:dyDescent="0.25">
      <c r="A7" s="3" t="s">
        <v>86</v>
      </c>
      <c r="B7" s="3"/>
      <c r="C7" s="5">
        <v>41460</v>
      </c>
      <c r="D7" s="5">
        <v>41552</v>
      </c>
      <c r="E7" s="5">
        <v>41279</v>
      </c>
      <c r="F7" s="5">
        <v>41734</v>
      </c>
      <c r="G7" s="6">
        <f>F7</f>
        <v>41734</v>
      </c>
    </row>
    <row r="8" spans="1:9" x14ac:dyDescent="0.25">
      <c r="A8" s="3"/>
      <c r="B8" s="3"/>
      <c r="C8" s="3"/>
      <c r="D8" s="3"/>
      <c r="E8" s="3"/>
      <c r="F8" s="3"/>
      <c r="G8" s="4"/>
      <c r="I8" s="16" t="s">
        <v>160</v>
      </c>
    </row>
    <row r="9" spans="1:9" x14ac:dyDescent="0.25">
      <c r="A9" s="2" t="s">
        <v>92</v>
      </c>
      <c r="B9" s="2"/>
      <c r="C9" s="3"/>
      <c r="D9" s="3"/>
      <c r="E9" s="3"/>
      <c r="F9" s="3"/>
      <c r="G9" s="4"/>
    </row>
    <row r="10" spans="1:9" x14ac:dyDescent="0.25">
      <c r="A10" s="3" t="s">
        <v>91</v>
      </c>
      <c r="B10" s="3"/>
      <c r="C10" s="7">
        <v>0</v>
      </c>
      <c r="D10" s="7">
        <v>0</v>
      </c>
      <c r="E10" s="7">
        <v>0</v>
      </c>
      <c r="F10" s="7">
        <v>8000</v>
      </c>
      <c r="G10" s="8">
        <f>SUM(C10:F10)</f>
        <v>8000</v>
      </c>
      <c r="I10" t="s">
        <v>159</v>
      </c>
    </row>
    <row r="11" spans="1:9" x14ac:dyDescent="0.25">
      <c r="A11" s="3" t="s">
        <v>93</v>
      </c>
      <c r="B11" s="3"/>
      <c r="C11" s="9">
        <f>SUM(C10:C10)</f>
        <v>0</v>
      </c>
      <c r="D11" s="9">
        <f>SUM(D10:D10)</f>
        <v>0</v>
      </c>
      <c r="E11" s="9">
        <f>SUM(E10:E10)</f>
        <v>0</v>
      </c>
      <c r="F11" s="9">
        <f>SUM(F10:F10)</f>
        <v>8000</v>
      </c>
      <c r="G11" s="10">
        <f>SUM(C11:F11)</f>
        <v>8000</v>
      </c>
    </row>
    <row r="12" spans="1:9" x14ac:dyDescent="0.25">
      <c r="A12" s="3"/>
      <c r="B12" s="3"/>
      <c r="C12" s="11"/>
      <c r="D12" s="11"/>
      <c r="E12" s="11"/>
      <c r="F12" s="11"/>
      <c r="G12" s="8"/>
    </row>
    <row r="13" spans="1:9" x14ac:dyDescent="0.25">
      <c r="A13" s="15" t="s">
        <v>94</v>
      </c>
      <c r="B13" s="3"/>
      <c r="C13" s="11"/>
      <c r="D13" s="11"/>
      <c r="E13" s="11"/>
      <c r="F13" s="11"/>
      <c r="G13" s="8"/>
    </row>
    <row r="14" spans="1:9" x14ac:dyDescent="0.25">
      <c r="A14" s="15"/>
      <c r="B14" s="3" t="s">
        <v>209</v>
      </c>
      <c r="C14" s="11">
        <v>0</v>
      </c>
      <c r="D14" s="11">
        <v>0</v>
      </c>
      <c r="E14" s="11">
        <v>0</v>
      </c>
      <c r="F14" s="11">
        <v>0</v>
      </c>
      <c r="G14" s="8">
        <f>SUM(C14:F14)</f>
        <v>0</v>
      </c>
    </row>
    <row r="15" spans="1:9" x14ac:dyDescent="0.25">
      <c r="A15" s="15" t="s">
        <v>210</v>
      </c>
      <c r="B15" s="3"/>
      <c r="C15" s="11">
        <f>C14</f>
        <v>0</v>
      </c>
      <c r="D15" s="11">
        <f t="shared" ref="D15:F15" si="0">D14</f>
        <v>0</v>
      </c>
      <c r="E15" s="11">
        <f t="shared" si="0"/>
        <v>0</v>
      </c>
      <c r="F15" s="11">
        <f t="shared" si="0"/>
        <v>0</v>
      </c>
      <c r="G15" s="8">
        <f>SUM(C15:F15)</f>
        <v>0</v>
      </c>
      <c r="I15" t="s">
        <v>158</v>
      </c>
    </row>
    <row r="16" spans="1:9" x14ac:dyDescent="0.25">
      <c r="A16" s="15" t="s">
        <v>95</v>
      </c>
      <c r="B16" s="3"/>
      <c r="C16" s="9">
        <f>C11-C15</f>
        <v>0</v>
      </c>
      <c r="D16" s="9">
        <f>D11-D15</f>
        <v>0</v>
      </c>
      <c r="E16" s="9">
        <f>E11-E15</f>
        <v>0</v>
      </c>
      <c r="F16" s="9">
        <f>F11-F15</f>
        <v>8000</v>
      </c>
      <c r="G16" s="10">
        <f>SUM(C16:F16)</f>
        <v>8000</v>
      </c>
    </row>
    <row r="17" spans="1:9" x14ac:dyDescent="0.25">
      <c r="A17" s="3"/>
      <c r="B17" s="3"/>
      <c r="C17" s="3"/>
      <c r="D17" s="3"/>
      <c r="E17" s="3"/>
      <c r="F17" s="3"/>
      <c r="G17" s="4"/>
    </row>
    <row r="18" spans="1:9" x14ac:dyDescent="0.25">
      <c r="A18" s="2" t="s">
        <v>97</v>
      </c>
      <c r="B18" s="3"/>
      <c r="C18" s="9">
        <v>0</v>
      </c>
      <c r="D18" s="9">
        <v>0</v>
      </c>
      <c r="E18" s="9">
        <v>0</v>
      </c>
      <c r="F18" s="9">
        <v>0</v>
      </c>
      <c r="G18" s="10">
        <f>SUM(C18:F18)</f>
        <v>0</v>
      </c>
      <c r="I18" t="s">
        <v>306</v>
      </c>
    </row>
    <row r="19" spans="1:9" x14ac:dyDescent="0.25">
      <c r="A19" s="3"/>
      <c r="B19" s="3"/>
      <c r="C19" s="11"/>
      <c r="D19" s="11"/>
      <c r="E19" s="11"/>
      <c r="F19" s="11"/>
      <c r="G19" s="8"/>
    </row>
    <row r="20" spans="1:9" x14ac:dyDescent="0.25">
      <c r="A20" s="2" t="s">
        <v>96</v>
      </c>
      <c r="B20" s="3"/>
      <c r="C20" s="3"/>
      <c r="D20" s="3"/>
      <c r="E20" s="3"/>
      <c r="F20" s="3"/>
      <c r="G20" s="4"/>
      <c r="I20" t="s">
        <v>305</v>
      </c>
    </row>
    <row r="21" spans="1:9" x14ac:dyDescent="0.25">
      <c r="A21" s="2"/>
      <c r="B21" s="86" t="s">
        <v>202</v>
      </c>
      <c r="C21" s="7">
        <v>0</v>
      </c>
      <c r="D21" s="7">
        <v>0</v>
      </c>
      <c r="E21" s="7">
        <v>0</v>
      </c>
      <c r="F21" s="7">
        <v>0</v>
      </c>
      <c r="G21" s="8">
        <f t="shared" ref="G21:G42" si="1">SUM(C21:F21)</f>
        <v>0</v>
      </c>
    </row>
    <row r="22" spans="1:9" x14ac:dyDescent="0.25">
      <c r="A22" s="2"/>
      <c r="B22" s="86" t="s">
        <v>205</v>
      </c>
      <c r="C22" s="7">
        <v>0</v>
      </c>
      <c r="D22" s="7">
        <v>0</v>
      </c>
      <c r="E22" s="7">
        <v>0</v>
      </c>
      <c r="F22" s="7">
        <v>1750</v>
      </c>
      <c r="G22" s="8">
        <f t="shared" si="1"/>
        <v>1750</v>
      </c>
    </row>
    <row r="23" spans="1:9" x14ac:dyDescent="0.25">
      <c r="A23" s="2"/>
      <c r="B23" s="86" t="s">
        <v>209</v>
      </c>
      <c r="C23" s="7">
        <v>0</v>
      </c>
      <c r="D23" s="7">
        <v>0</v>
      </c>
      <c r="E23" s="7">
        <v>0</v>
      </c>
      <c r="F23" s="7">
        <v>0</v>
      </c>
      <c r="G23" s="8">
        <f t="shared" si="1"/>
        <v>0</v>
      </c>
    </row>
    <row r="24" spans="1:9" x14ac:dyDescent="0.25">
      <c r="A24" s="2"/>
      <c r="B24" s="86" t="s">
        <v>211</v>
      </c>
      <c r="C24" s="7">
        <v>0</v>
      </c>
      <c r="D24" s="7">
        <v>0</v>
      </c>
      <c r="E24" s="7">
        <v>0</v>
      </c>
      <c r="F24" s="7">
        <v>0</v>
      </c>
      <c r="G24" s="8">
        <f t="shared" si="1"/>
        <v>0</v>
      </c>
    </row>
    <row r="25" spans="1:9" x14ac:dyDescent="0.25">
      <c r="A25" s="2"/>
      <c r="B25" s="86" t="s">
        <v>213</v>
      </c>
      <c r="C25" s="7">
        <v>0</v>
      </c>
      <c r="D25" s="7">
        <v>0</v>
      </c>
      <c r="E25" s="7">
        <v>0</v>
      </c>
      <c r="F25" s="7">
        <v>0</v>
      </c>
      <c r="G25" s="8">
        <f t="shared" si="1"/>
        <v>0</v>
      </c>
    </row>
    <row r="26" spans="1:9" x14ac:dyDescent="0.25">
      <c r="A26" s="2"/>
      <c r="B26" s="86" t="s">
        <v>214</v>
      </c>
      <c r="C26" s="7">
        <v>0</v>
      </c>
      <c r="D26" s="7">
        <v>0</v>
      </c>
      <c r="E26" s="7">
        <v>0</v>
      </c>
      <c r="F26" s="7">
        <v>0</v>
      </c>
      <c r="G26" s="8">
        <f t="shared" si="1"/>
        <v>0</v>
      </c>
    </row>
    <row r="27" spans="1:9" x14ac:dyDescent="0.25">
      <c r="A27" s="2"/>
      <c r="B27" s="86" t="s">
        <v>315</v>
      </c>
      <c r="C27" s="7">
        <v>0</v>
      </c>
      <c r="D27" s="7">
        <v>0</v>
      </c>
      <c r="E27" s="7">
        <v>0</v>
      </c>
      <c r="F27" s="7">
        <v>0</v>
      </c>
      <c r="G27" s="8">
        <f t="shared" si="1"/>
        <v>0</v>
      </c>
    </row>
    <row r="28" spans="1:9" x14ac:dyDescent="0.25">
      <c r="A28" s="2"/>
      <c r="B28" s="86" t="s">
        <v>219</v>
      </c>
      <c r="C28" s="7">
        <v>0</v>
      </c>
      <c r="D28" s="7">
        <v>0</v>
      </c>
      <c r="E28" s="7">
        <v>0</v>
      </c>
      <c r="F28" s="7">
        <v>0</v>
      </c>
      <c r="G28" s="8">
        <f t="shared" si="1"/>
        <v>0</v>
      </c>
    </row>
    <row r="29" spans="1:9" x14ac:dyDescent="0.25">
      <c r="A29" s="2"/>
      <c r="B29" s="86" t="s">
        <v>220</v>
      </c>
      <c r="C29" s="7">
        <v>0</v>
      </c>
      <c r="D29" s="7">
        <v>0</v>
      </c>
      <c r="E29" s="7">
        <v>0</v>
      </c>
      <c r="F29" s="7">
        <v>0</v>
      </c>
      <c r="G29" s="8">
        <f t="shared" si="1"/>
        <v>0</v>
      </c>
    </row>
    <row r="30" spans="1:9" x14ac:dyDescent="0.25">
      <c r="A30" s="2"/>
      <c r="B30" s="86" t="s">
        <v>221</v>
      </c>
      <c r="C30" s="7">
        <v>0</v>
      </c>
      <c r="D30" s="7">
        <v>0</v>
      </c>
      <c r="E30" s="7">
        <v>0</v>
      </c>
      <c r="F30" s="7">
        <v>0</v>
      </c>
      <c r="G30" s="8">
        <f t="shared" si="1"/>
        <v>0</v>
      </c>
    </row>
    <row r="31" spans="1:9" x14ac:dyDescent="0.25">
      <c r="A31" s="2"/>
      <c r="B31" s="86" t="s">
        <v>225</v>
      </c>
      <c r="C31" s="7">
        <v>0</v>
      </c>
      <c r="D31" s="7">
        <v>0</v>
      </c>
      <c r="E31" s="7">
        <v>0</v>
      </c>
      <c r="F31" s="7">
        <v>0</v>
      </c>
      <c r="G31" s="8">
        <f t="shared" si="1"/>
        <v>0</v>
      </c>
    </row>
    <row r="32" spans="1:9" x14ac:dyDescent="0.25">
      <c r="A32" s="2"/>
      <c r="B32" s="86" t="s">
        <v>226</v>
      </c>
      <c r="C32" s="7">
        <v>0</v>
      </c>
      <c r="D32" s="7">
        <v>0</v>
      </c>
      <c r="E32" s="7">
        <v>0</v>
      </c>
      <c r="F32" s="7">
        <v>0</v>
      </c>
      <c r="G32" s="8">
        <f t="shared" si="1"/>
        <v>0</v>
      </c>
    </row>
    <row r="33" spans="1:9" x14ac:dyDescent="0.25">
      <c r="A33" s="2"/>
      <c r="B33" s="86" t="s">
        <v>227</v>
      </c>
      <c r="C33" s="7">
        <v>0</v>
      </c>
      <c r="D33" s="7">
        <v>0</v>
      </c>
      <c r="E33" s="7">
        <v>0</v>
      </c>
      <c r="F33" s="7">
        <v>0</v>
      </c>
      <c r="G33" s="8">
        <f t="shared" si="1"/>
        <v>0</v>
      </c>
    </row>
    <row r="34" spans="1:9" x14ac:dyDescent="0.25">
      <c r="A34" s="2"/>
      <c r="B34" s="86" t="s">
        <v>316</v>
      </c>
      <c r="C34" s="7">
        <v>0</v>
      </c>
      <c r="D34" s="7">
        <v>0</v>
      </c>
      <c r="E34" s="7">
        <v>0</v>
      </c>
      <c r="F34" s="7">
        <v>25</v>
      </c>
      <c r="G34" s="8">
        <f t="shared" si="1"/>
        <v>25</v>
      </c>
    </row>
    <row r="35" spans="1:9" x14ac:dyDescent="0.25">
      <c r="A35" s="2"/>
      <c r="B35" s="86" t="s">
        <v>310</v>
      </c>
      <c r="C35" s="7">
        <v>0</v>
      </c>
      <c r="D35" s="7">
        <v>0</v>
      </c>
      <c r="E35" s="7">
        <v>0</v>
      </c>
      <c r="F35" s="7">
        <v>250</v>
      </c>
      <c r="G35" s="8">
        <f t="shared" si="1"/>
        <v>250</v>
      </c>
      <c r="I35" t="s">
        <v>307</v>
      </c>
    </row>
    <row r="36" spans="1:9" x14ac:dyDescent="0.25">
      <c r="A36" s="2"/>
      <c r="B36" s="86" t="s">
        <v>231</v>
      </c>
      <c r="C36" s="7">
        <v>0</v>
      </c>
      <c r="D36" s="7">
        <v>0</v>
      </c>
      <c r="E36" s="7">
        <v>0</v>
      </c>
      <c r="F36" s="7">
        <v>0</v>
      </c>
      <c r="G36" s="8">
        <f t="shared" si="1"/>
        <v>0</v>
      </c>
    </row>
    <row r="37" spans="1:9" x14ac:dyDescent="0.25">
      <c r="A37" s="2"/>
      <c r="B37" s="86" t="s">
        <v>232</v>
      </c>
      <c r="C37" s="7">
        <v>0</v>
      </c>
      <c r="D37" s="7">
        <v>0</v>
      </c>
      <c r="E37" s="7">
        <v>0</v>
      </c>
      <c r="F37" s="7">
        <v>0</v>
      </c>
      <c r="G37" s="8">
        <f t="shared" si="1"/>
        <v>0</v>
      </c>
    </row>
    <row r="38" spans="1:9" x14ac:dyDescent="0.25">
      <c r="A38" s="2"/>
      <c r="B38" s="86" t="s">
        <v>233</v>
      </c>
      <c r="C38" s="7">
        <v>0</v>
      </c>
      <c r="D38" s="7">
        <v>0</v>
      </c>
      <c r="E38" s="7">
        <v>0</v>
      </c>
      <c r="F38" s="7">
        <v>0</v>
      </c>
      <c r="G38" s="8">
        <f t="shared" si="1"/>
        <v>0</v>
      </c>
    </row>
    <row r="39" spans="1:9" x14ac:dyDescent="0.25">
      <c r="A39" s="2"/>
      <c r="B39" s="86" t="s">
        <v>234</v>
      </c>
      <c r="C39" s="7">
        <v>0</v>
      </c>
      <c r="D39" s="7">
        <v>0</v>
      </c>
      <c r="E39" s="7">
        <v>0</v>
      </c>
      <c r="F39" s="7">
        <v>0</v>
      </c>
      <c r="G39" s="8">
        <f t="shared" si="1"/>
        <v>0</v>
      </c>
    </row>
    <row r="40" spans="1:9" x14ac:dyDescent="0.25">
      <c r="A40" s="2"/>
      <c r="B40" s="86" t="s">
        <v>235</v>
      </c>
      <c r="C40" s="7">
        <v>0</v>
      </c>
      <c r="D40" s="7">
        <v>0</v>
      </c>
      <c r="E40" s="7">
        <v>0</v>
      </c>
      <c r="F40" s="7">
        <v>0</v>
      </c>
      <c r="G40" s="8">
        <f t="shared" si="1"/>
        <v>0</v>
      </c>
    </row>
    <row r="41" spans="1:9" x14ac:dyDescent="0.25">
      <c r="A41" s="2"/>
      <c r="B41" s="86" t="s">
        <v>236</v>
      </c>
      <c r="C41" s="7">
        <v>0</v>
      </c>
      <c r="D41" s="7">
        <v>0</v>
      </c>
      <c r="E41" s="7">
        <v>0</v>
      </c>
      <c r="F41" s="7">
        <v>0</v>
      </c>
      <c r="G41" s="8">
        <f t="shared" si="1"/>
        <v>0</v>
      </c>
    </row>
    <row r="42" spans="1:9" x14ac:dyDescent="0.25">
      <c r="A42" s="2"/>
      <c r="B42" s="86" t="s">
        <v>308</v>
      </c>
      <c r="C42" s="7">
        <v>0</v>
      </c>
      <c r="D42" s="7">
        <v>0</v>
      </c>
      <c r="E42" s="7">
        <v>0</v>
      </c>
      <c r="F42" s="7">
        <v>0</v>
      </c>
      <c r="G42" s="8">
        <f t="shared" si="1"/>
        <v>0</v>
      </c>
      <c r="I42" t="s">
        <v>309</v>
      </c>
    </row>
    <row r="43" spans="1:9" x14ac:dyDescent="0.25">
      <c r="A43" s="3"/>
      <c r="B43" s="3" t="s">
        <v>90</v>
      </c>
      <c r="C43" s="7">
        <v>0</v>
      </c>
      <c r="D43" s="7">
        <v>0</v>
      </c>
      <c r="E43" s="7">
        <v>0</v>
      </c>
      <c r="F43" s="7">
        <v>100</v>
      </c>
      <c r="G43" s="8">
        <f>SUM(C43:F43)</f>
        <v>100</v>
      </c>
      <c r="I43" t="s">
        <v>307</v>
      </c>
    </row>
    <row r="44" spans="1:9" x14ac:dyDescent="0.25">
      <c r="A44" s="3" t="s">
        <v>98</v>
      </c>
      <c r="B44" s="3"/>
      <c r="C44" s="9">
        <f>SUM(C21:C43)</f>
        <v>0</v>
      </c>
      <c r="D44" s="9">
        <f>SUM(D21:D43)</f>
        <v>0</v>
      </c>
      <c r="E44" s="9">
        <f>SUM(E21:E43)</f>
        <v>0</v>
      </c>
      <c r="F44" s="9">
        <f>SUM(F21:F43)</f>
        <v>2125</v>
      </c>
      <c r="G44" s="10">
        <f>SUM(C44:F44)</f>
        <v>2125</v>
      </c>
    </row>
    <row r="45" spans="1:9" x14ac:dyDescent="0.25">
      <c r="A45" s="3"/>
      <c r="B45" s="3"/>
      <c r="C45" s="11"/>
      <c r="D45" s="11"/>
      <c r="E45" s="11"/>
      <c r="F45" s="11"/>
      <c r="G45" s="8"/>
    </row>
    <row r="46" spans="1:9" x14ac:dyDescent="0.25">
      <c r="A46" s="3"/>
      <c r="B46" s="94" t="s">
        <v>251</v>
      </c>
      <c r="C46" s="11">
        <v>0</v>
      </c>
      <c r="D46" s="11">
        <v>0</v>
      </c>
      <c r="E46" s="11">
        <v>0</v>
      </c>
      <c r="F46" s="11">
        <v>1</v>
      </c>
      <c r="G46" s="8">
        <f>SUM(C46:F46)</f>
        <v>1</v>
      </c>
    </row>
    <row r="47" spans="1:9" x14ac:dyDescent="0.25">
      <c r="A47" s="16" t="s">
        <v>99</v>
      </c>
      <c r="B47" s="3"/>
      <c r="C47" s="9">
        <f>C16+C46-C18-C44</f>
        <v>0</v>
      </c>
      <c r="D47" s="9">
        <f>D16+D46-D18-D44</f>
        <v>0</v>
      </c>
      <c r="E47" s="9">
        <f>E16+E46-E18-E44</f>
        <v>0</v>
      </c>
      <c r="F47" s="9">
        <f>F16+F46-F18-F44</f>
        <v>5876</v>
      </c>
      <c r="G47" s="10">
        <f>SUM(C47:F47)</f>
        <v>5876</v>
      </c>
    </row>
    <row r="48" spans="1:9" x14ac:dyDescent="0.25">
      <c r="A48" s="3"/>
      <c r="B48" s="3" t="s">
        <v>87</v>
      </c>
      <c r="C48" s="3"/>
      <c r="D48" s="3"/>
      <c r="E48" s="3"/>
      <c r="F48" s="3"/>
      <c r="G48" s="11">
        <f>'CT Return'!B86</f>
        <v>1145.2</v>
      </c>
    </row>
    <row r="49" spans="1:9" ht="15.75" thickBot="1" x14ac:dyDescent="0.3">
      <c r="A49" s="3" t="s">
        <v>88</v>
      </c>
      <c r="B49" s="3"/>
      <c r="C49" s="11"/>
      <c r="D49" s="11"/>
      <c r="E49" s="11"/>
      <c r="F49" s="11"/>
      <c r="G49" s="12">
        <f>G47-G48</f>
        <v>4730.8</v>
      </c>
    </row>
    <row r="50" spans="1:9" ht="15.75" thickTop="1" x14ac:dyDescent="0.25">
      <c r="A50" s="3"/>
      <c r="B50" s="3"/>
      <c r="C50" s="3"/>
      <c r="D50" s="3"/>
      <c r="E50" s="3"/>
      <c r="F50" s="3"/>
      <c r="G50" s="11"/>
    </row>
    <row r="51" spans="1:9" x14ac:dyDescent="0.25">
      <c r="A51" s="15" t="s">
        <v>124</v>
      </c>
      <c r="B51" s="3"/>
      <c r="C51" s="3"/>
      <c r="D51" s="3"/>
      <c r="E51" s="3"/>
      <c r="F51" s="3"/>
      <c r="G51" s="11"/>
    </row>
    <row r="52" spans="1:9" x14ac:dyDescent="0.25">
      <c r="A52" s="3" t="s">
        <v>89</v>
      </c>
      <c r="B52" s="3"/>
      <c r="C52" s="13">
        <v>0</v>
      </c>
      <c r="D52" s="13">
        <v>0</v>
      </c>
      <c r="E52" s="13">
        <v>0</v>
      </c>
      <c r="F52" s="13">
        <v>500</v>
      </c>
      <c r="G52" s="14">
        <f>SUM(C52:F52)</f>
        <v>500</v>
      </c>
      <c r="I52" t="s">
        <v>161</v>
      </c>
    </row>
    <row r="53" spans="1:9" x14ac:dyDescent="0.25">
      <c r="A53" s="3"/>
      <c r="B53" s="3"/>
      <c r="C53" s="50"/>
      <c r="D53" s="50"/>
      <c r="E53" s="50"/>
      <c r="F53" s="50"/>
      <c r="G53" s="11"/>
    </row>
    <row r="54" spans="1:9" x14ac:dyDescent="0.25">
      <c r="A54" s="51" t="s">
        <v>125</v>
      </c>
      <c r="B54" s="17"/>
      <c r="C54" s="17"/>
      <c r="D54" s="17"/>
      <c r="E54" s="17"/>
      <c r="F54" s="17"/>
      <c r="G54" s="17"/>
    </row>
    <row r="55" spans="1:9" x14ac:dyDescent="0.25">
      <c r="A55" s="17" t="s">
        <v>126</v>
      </c>
      <c r="B55" s="17"/>
      <c r="C55" s="13">
        <v>0</v>
      </c>
      <c r="D55" s="13">
        <v>0</v>
      </c>
      <c r="E55" s="13">
        <v>0</v>
      </c>
      <c r="F55" s="13">
        <v>1000</v>
      </c>
      <c r="G55" s="14">
        <f>SUM(C55:F55)</f>
        <v>1000</v>
      </c>
    </row>
    <row r="56" spans="1:9" x14ac:dyDescent="0.25">
      <c r="A56" s="17"/>
      <c r="B56" s="17"/>
      <c r="C56" s="17"/>
      <c r="D56" s="17"/>
      <c r="E56" s="17"/>
      <c r="F56" s="17"/>
      <c r="G56" s="17"/>
    </row>
    <row r="59" spans="1:9" x14ac:dyDescent="0.25">
      <c r="B59" s="101"/>
    </row>
    <row r="60" spans="1:9" x14ac:dyDescent="0.25">
      <c r="B60" s="101"/>
    </row>
    <row r="61" spans="1:9" x14ac:dyDescent="0.25">
      <c r="B61" s="101"/>
    </row>
    <row r="62" spans="1:9" x14ac:dyDescent="0.25">
      <c r="B62" s="101"/>
    </row>
    <row r="63" spans="1:9" x14ac:dyDescent="0.25">
      <c r="B63" s="101"/>
    </row>
    <row r="64" spans="1:9" x14ac:dyDescent="0.25">
      <c r="B64" s="101"/>
    </row>
    <row r="65" spans="2:2" x14ac:dyDescent="0.25">
      <c r="B65" s="101"/>
    </row>
    <row r="66" spans="2:2" x14ac:dyDescent="0.25">
      <c r="B66" s="101"/>
    </row>
    <row r="67" spans="2:2" x14ac:dyDescent="0.25">
      <c r="B67" s="101"/>
    </row>
    <row r="68" spans="2:2" x14ac:dyDescent="0.25">
      <c r="B68" s="101"/>
    </row>
    <row r="69" spans="2:2" x14ac:dyDescent="0.25">
      <c r="B69" s="101"/>
    </row>
    <row r="70" spans="2:2" x14ac:dyDescent="0.25">
      <c r="B70" s="101"/>
    </row>
    <row r="71" spans="2:2" x14ac:dyDescent="0.25">
      <c r="B71" s="101"/>
    </row>
    <row r="72" spans="2:2" x14ac:dyDescent="0.25">
      <c r="B72" s="101"/>
    </row>
    <row r="73" spans="2:2" x14ac:dyDescent="0.25">
      <c r="B73" s="101"/>
    </row>
    <row r="74" spans="2:2" x14ac:dyDescent="0.25">
      <c r="B74" s="101"/>
    </row>
    <row r="75" spans="2:2" x14ac:dyDescent="0.25">
      <c r="B75" s="101"/>
    </row>
    <row r="76" spans="2:2" x14ac:dyDescent="0.25">
      <c r="B76" s="101"/>
    </row>
    <row r="77" spans="2:2" x14ac:dyDescent="0.25">
      <c r="B77" s="101"/>
    </row>
    <row r="78" spans="2:2" x14ac:dyDescent="0.25">
      <c r="B78" s="101"/>
    </row>
    <row r="79" spans="2:2" x14ac:dyDescent="0.25">
      <c r="B79" s="101"/>
    </row>
    <row r="80" spans="2:2" x14ac:dyDescent="0.25">
      <c r="B80" s="101"/>
    </row>
    <row r="81" spans="2:2" x14ac:dyDescent="0.25">
      <c r="B81" s="101"/>
    </row>
    <row r="82" spans="2:2" x14ac:dyDescent="0.25">
      <c r="B82" s="102"/>
    </row>
    <row r="83" spans="2:2" x14ac:dyDescent="0.25">
      <c r="B83" s="102"/>
    </row>
    <row r="84" spans="2:2" x14ac:dyDescent="0.25">
      <c r="B84" s="102"/>
    </row>
    <row r="85" spans="2:2" x14ac:dyDescent="0.25">
      <c r="B85" s="102"/>
    </row>
    <row r="86" spans="2:2" x14ac:dyDescent="0.25">
      <c r="B86" s="102"/>
    </row>
    <row r="87" spans="2:2" x14ac:dyDescent="0.25">
      <c r="B87" s="102"/>
    </row>
    <row r="88" spans="2:2" x14ac:dyDescent="0.25">
      <c r="B88" s="102"/>
    </row>
    <row r="89" spans="2:2" x14ac:dyDescent="0.25">
      <c r="B89" s="102"/>
    </row>
    <row r="90" spans="2:2" x14ac:dyDescent="0.25">
      <c r="B90" s="102"/>
    </row>
    <row r="91" spans="2:2" x14ac:dyDescent="0.25">
      <c r="B91" s="102"/>
    </row>
    <row r="92" spans="2:2" x14ac:dyDescent="0.25">
      <c r="B92" s="102"/>
    </row>
    <row r="93" spans="2:2" x14ac:dyDescent="0.25">
      <c r="B93" s="102"/>
    </row>
    <row r="94" spans="2:2" x14ac:dyDescent="0.25">
      <c r="B94" s="102"/>
    </row>
    <row r="95" spans="2:2" x14ac:dyDescent="0.25">
      <c r="B95" s="102"/>
    </row>
    <row r="96" spans="2:2" x14ac:dyDescent="0.25">
      <c r="B96" s="102"/>
    </row>
    <row r="97" spans="2:2" x14ac:dyDescent="0.25">
      <c r="B97" s="102"/>
    </row>
    <row r="98" spans="2:2" x14ac:dyDescent="0.25">
      <c r="B98" s="102"/>
    </row>
    <row r="99" spans="2:2" x14ac:dyDescent="0.25">
      <c r="B99" s="102"/>
    </row>
    <row r="100" spans="2:2" x14ac:dyDescent="0.25">
      <c r="B100" s="102"/>
    </row>
    <row r="101" spans="2:2" x14ac:dyDescent="0.25">
      <c r="B101" s="102"/>
    </row>
    <row r="102" spans="2:2" x14ac:dyDescent="0.25">
      <c r="B102" s="102"/>
    </row>
    <row r="103" spans="2:2" x14ac:dyDescent="0.25">
      <c r="B103" s="102"/>
    </row>
    <row r="104" spans="2:2" x14ac:dyDescent="0.25">
      <c r="B104" s="102"/>
    </row>
    <row r="105" spans="2:2" x14ac:dyDescent="0.25">
      <c r="B105" s="102"/>
    </row>
    <row r="106" spans="2:2" x14ac:dyDescent="0.25">
      <c r="B106" s="102"/>
    </row>
    <row r="107" spans="2:2" x14ac:dyDescent="0.25">
      <c r="B107" s="102"/>
    </row>
    <row r="108" spans="2:2" x14ac:dyDescent="0.25">
      <c r="B108" s="102"/>
    </row>
    <row r="109" spans="2:2" x14ac:dyDescent="0.25">
      <c r="B109" s="102"/>
    </row>
    <row r="110" spans="2:2" x14ac:dyDescent="0.25">
      <c r="B110" s="102"/>
    </row>
    <row r="111" spans="2:2" x14ac:dyDescent="0.25">
      <c r="B111" s="102"/>
    </row>
    <row r="112" spans="2:2" x14ac:dyDescent="0.25">
      <c r="B112" s="102"/>
    </row>
    <row r="113" spans="2:2" x14ac:dyDescent="0.25">
      <c r="B113" s="102"/>
    </row>
    <row r="114" spans="2:2" x14ac:dyDescent="0.25">
      <c r="B114" s="102"/>
    </row>
    <row r="115" spans="2:2" x14ac:dyDescent="0.25">
      <c r="B115" s="102"/>
    </row>
    <row r="116" spans="2:2" x14ac:dyDescent="0.25">
      <c r="B116" s="102"/>
    </row>
    <row r="117" spans="2:2" x14ac:dyDescent="0.25">
      <c r="B117" s="102"/>
    </row>
    <row r="118" spans="2:2" x14ac:dyDescent="0.25">
      <c r="B118" s="102"/>
    </row>
    <row r="119" spans="2:2" x14ac:dyDescent="0.25">
      <c r="B119" s="102"/>
    </row>
    <row r="120" spans="2:2" x14ac:dyDescent="0.25">
      <c r="B120" s="102"/>
    </row>
    <row r="121" spans="2:2" x14ac:dyDescent="0.25">
      <c r="B121" s="102"/>
    </row>
    <row r="122" spans="2:2" x14ac:dyDescent="0.25">
      <c r="B122" s="102"/>
    </row>
    <row r="123" spans="2:2" x14ac:dyDescent="0.25">
      <c r="B123" s="102"/>
    </row>
    <row r="124" spans="2:2" x14ac:dyDescent="0.25">
      <c r="B124" s="102"/>
    </row>
    <row r="125" spans="2:2" x14ac:dyDescent="0.25">
      <c r="B125" s="102"/>
    </row>
    <row r="126" spans="2:2" x14ac:dyDescent="0.25">
      <c r="B126" s="102"/>
    </row>
    <row r="127" spans="2:2" x14ac:dyDescent="0.25">
      <c r="B127" s="102"/>
    </row>
    <row r="128" spans="2:2" x14ac:dyDescent="0.25">
      <c r="B128" s="102"/>
    </row>
    <row r="129" spans="2:2" x14ac:dyDescent="0.25">
      <c r="B129" s="102"/>
    </row>
  </sheetData>
  <mergeCells count="2">
    <mergeCell ref="A1:G1"/>
    <mergeCell ref="A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26" sqref="J26"/>
    </sheetView>
  </sheetViews>
  <sheetFormatPr defaultRowHeight="15" x14ac:dyDescent="0.25"/>
  <cols>
    <col min="1" max="1" width="9.140625" customWidth="1"/>
    <col min="2" max="2" width="29.28515625" customWidth="1"/>
    <col min="6" max="6" width="11.7109375" customWidth="1"/>
    <col min="7" max="7" width="9.140625" customWidth="1"/>
  </cols>
  <sheetData>
    <row r="1" spans="1:8" x14ac:dyDescent="0.25">
      <c r="A1" s="67" t="s">
        <v>101</v>
      </c>
      <c r="B1" s="67"/>
      <c r="C1" s="67"/>
      <c r="D1" s="67"/>
      <c r="E1" s="67"/>
      <c r="F1" s="67"/>
      <c r="G1" s="67"/>
    </row>
    <row r="2" spans="1:8" x14ac:dyDescent="0.25">
      <c r="A2" s="68" t="s">
        <v>155</v>
      </c>
      <c r="B2" s="68"/>
      <c r="C2" s="68"/>
      <c r="D2" s="68"/>
      <c r="E2" s="68"/>
      <c r="F2" s="68"/>
      <c r="G2" s="68"/>
    </row>
    <row r="3" spans="1:8" x14ac:dyDescent="0.25">
      <c r="A3" s="29" t="s">
        <v>81</v>
      </c>
      <c r="B3" s="29"/>
      <c r="C3" s="30"/>
      <c r="D3" s="30"/>
      <c r="E3" s="30"/>
      <c r="F3" s="31"/>
    </row>
    <row r="4" spans="1:8" x14ac:dyDescent="0.25">
      <c r="A4" s="30" t="s">
        <v>82</v>
      </c>
      <c r="B4" s="30"/>
      <c r="C4" s="30">
        <v>2013</v>
      </c>
      <c r="D4" s="30">
        <v>2013</v>
      </c>
      <c r="E4" s="30">
        <v>2013</v>
      </c>
      <c r="F4" s="30">
        <v>2013</v>
      </c>
      <c r="G4" s="56">
        <v>2013</v>
      </c>
    </row>
    <row r="5" spans="1:8" x14ac:dyDescent="0.25">
      <c r="A5" s="30" t="s">
        <v>84</v>
      </c>
      <c r="B5" s="30"/>
      <c r="C5" s="30">
        <v>1</v>
      </c>
      <c r="D5" s="30">
        <v>2</v>
      </c>
      <c r="E5" s="30">
        <v>3</v>
      </c>
      <c r="F5" s="30">
        <v>4</v>
      </c>
      <c r="G5" s="64" t="s">
        <v>140</v>
      </c>
    </row>
    <row r="6" spans="1:8" x14ac:dyDescent="0.25">
      <c r="A6" s="30" t="s">
        <v>102</v>
      </c>
      <c r="B6" s="30"/>
      <c r="C6" s="5">
        <v>41460</v>
      </c>
      <c r="D6" s="5">
        <v>41552</v>
      </c>
      <c r="E6" s="5">
        <v>41279</v>
      </c>
      <c r="F6" s="5">
        <v>41734</v>
      </c>
      <c r="G6" s="63" t="s">
        <v>139</v>
      </c>
    </row>
    <row r="7" spans="1:8" x14ac:dyDescent="0.25">
      <c r="A7" s="30"/>
      <c r="B7" s="30"/>
      <c r="C7" s="32"/>
      <c r="D7" s="32"/>
      <c r="E7" s="32"/>
      <c r="F7" s="32"/>
      <c r="G7" s="57"/>
    </row>
    <row r="8" spans="1:8" x14ac:dyDescent="0.25">
      <c r="A8" s="52" t="s">
        <v>127</v>
      </c>
      <c r="B8" s="30"/>
      <c r="C8" s="36">
        <v>0</v>
      </c>
      <c r="D8" s="36">
        <v>0</v>
      </c>
      <c r="E8" s="36">
        <v>0</v>
      </c>
      <c r="F8" s="36">
        <v>1</v>
      </c>
      <c r="G8" s="58">
        <f>F8</f>
        <v>1</v>
      </c>
      <c r="H8" t="s">
        <v>136</v>
      </c>
    </row>
    <row r="9" spans="1:8" x14ac:dyDescent="0.25">
      <c r="A9" s="30"/>
      <c r="B9" s="30"/>
      <c r="C9" s="32"/>
      <c r="D9" s="32"/>
      <c r="E9" s="32"/>
      <c r="F9" s="32"/>
      <c r="G9" s="57"/>
      <c r="H9" t="s">
        <v>162</v>
      </c>
    </row>
    <row r="10" spans="1:8" x14ac:dyDescent="0.25">
      <c r="A10" s="33" t="s">
        <v>103</v>
      </c>
      <c r="B10" s="31"/>
      <c r="C10" s="31"/>
      <c r="D10" s="31"/>
      <c r="E10" s="31"/>
      <c r="F10" s="31"/>
      <c r="G10" s="59"/>
    </row>
    <row r="11" spans="1:8" x14ac:dyDescent="0.25">
      <c r="A11" s="34" t="s">
        <v>104</v>
      </c>
      <c r="B11" s="31"/>
      <c r="C11" s="31"/>
      <c r="D11" s="31"/>
      <c r="E11" s="31"/>
      <c r="F11" s="31"/>
      <c r="G11" s="59"/>
    </row>
    <row r="12" spans="1:8" x14ac:dyDescent="0.25">
      <c r="A12" s="35" t="s">
        <v>105</v>
      </c>
      <c r="B12" s="31"/>
      <c r="C12" s="36">
        <v>0</v>
      </c>
      <c r="D12" s="36">
        <v>0</v>
      </c>
      <c r="E12" s="36">
        <v>0</v>
      </c>
      <c r="F12" s="36">
        <v>400</v>
      </c>
      <c r="G12" s="58">
        <f>F12</f>
        <v>400</v>
      </c>
    </row>
    <row r="13" spans="1:8" x14ac:dyDescent="0.25">
      <c r="A13" s="35" t="s">
        <v>130</v>
      </c>
      <c r="B13" s="31"/>
      <c r="C13" s="36">
        <v>0</v>
      </c>
      <c r="D13" s="36">
        <v>0</v>
      </c>
      <c r="E13" s="36">
        <v>0</v>
      </c>
      <c r="F13" s="36">
        <v>0</v>
      </c>
      <c r="G13" s="58">
        <f>F13</f>
        <v>0</v>
      </c>
    </row>
    <row r="14" spans="1:8" x14ac:dyDescent="0.25">
      <c r="A14" s="35" t="s">
        <v>131</v>
      </c>
      <c r="B14" s="31"/>
      <c r="C14" s="36">
        <v>0</v>
      </c>
      <c r="D14" s="36">
        <v>0</v>
      </c>
      <c r="E14" s="36">
        <v>0</v>
      </c>
      <c r="F14" s="36">
        <v>0</v>
      </c>
      <c r="G14" s="58">
        <f>F14</f>
        <v>0</v>
      </c>
    </row>
    <row r="15" spans="1:8" x14ac:dyDescent="0.25">
      <c r="A15" s="37" t="s">
        <v>106</v>
      </c>
      <c r="B15" s="31"/>
      <c r="C15" s="38">
        <f>SUM(C12:C14)</f>
        <v>0</v>
      </c>
      <c r="D15" s="38">
        <f>SUM(D12:D14)</f>
        <v>0</v>
      </c>
      <c r="E15" s="38">
        <f>SUM(E12:E14)</f>
        <v>0</v>
      </c>
      <c r="F15" s="38">
        <f>SUM(F12:F14)</f>
        <v>400</v>
      </c>
      <c r="G15" s="60">
        <f>F15</f>
        <v>400</v>
      </c>
    </row>
    <row r="16" spans="1:8" x14ac:dyDescent="0.25">
      <c r="A16" s="39"/>
      <c r="B16" s="31"/>
      <c r="C16" s="36"/>
      <c r="D16" s="36"/>
      <c r="E16" s="36"/>
      <c r="F16" s="36"/>
      <c r="G16" s="58"/>
    </row>
    <row r="17" spans="1:7" x14ac:dyDescent="0.25">
      <c r="A17" s="34" t="s">
        <v>107</v>
      </c>
      <c r="B17" s="31"/>
      <c r="C17" s="36"/>
      <c r="D17" s="36"/>
      <c r="E17" s="36"/>
      <c r="F17" s="36"/>
      <c r="G17" s="58"/>
    </row>
    <row r="18" spans="1:7" x14ac:dyDescent="0.25">
      <c r="A18" s="35" t="s">
        <v>129</v>
      </c>
      <c r="B18" s="31"/>
      <c r="C18" s="36">
        <v>0</v>
      </c>
      <c r="D18" s="36">
        <v>0</v>
      </c>
      <c r="E18" s="36">
        <v>0</v>
      </c>
      <c r="F18" s="36">
        <v>500</v>
      </c>
      <c r="G18" s="58">
        <f>F18</f>
        <v>500</v>
      </c>
    </row>
    <row r="19" spans="1:7" x14ac:dyDescent="0.25">
      <c r="A19" s="31"/>
      <c r="B19" s="35" t="s">
        <v>108</v>
      </c>
      <c r="C19" s="40">
        <v>0</v>
      </c>
      <c r="D19" s="40">
        <v>0</v>
      </c>
      <c r="E19" s="40">
        <v>0</v>
      </c>
      <c r="F19" s="40">
        <v>100</v>
      </c>
      <c r="G19" s="61">
        <f>F19</f>
        <v>100</v>
      </c>
    </row>
    <row r="20" spans="1:7" x14ac:dyDescent="0.25">
      <c r="A20" s="37" t="s">
        <v>109</v>
      </c>
      <c r="B20" s="31"/>
      <c r="C20" s="36">
        <f>C18-C19</f>
        <v>0</v>
      </c>
      <c r="D20" s="36">
        <f>D18-D19</f>
        <v>0</v>
      </c>
      <c r="E20" s="36">
        <f>E18-E19</f>
        <v>0</v>
      </c>
      <c r="F20" s="36">
        <f>F18-F19</f>
        <v>400</v>
      </c>
      <c r="G20" s="58">
        <f>F20</f>
        <v>400</v>
      </c>
    </row>
    <row r="21" spans="1:7" x14ac:dyDescent="0.25">
      <c r="A21" s="39"/>
      <c r="B21" s="31"/>
      <c r="C21" s="36"/>
      <c r="D21" s="36"/>
      <c r="E21" s="36"/>
      <c r="F21" s="36"/>
      <c r="G21" s="58"/>
    </row>
    <row r="22" spans="1:7" x14ac:dyDescent="0.25">
      <c r="A22" s="41" t="s">
        <v>110</v>
      </c>
      <c r="B22" s="31"/>
      <c r="C22" s="38">
        <f>C15+C20</f>
        <v>0</v>
      </c>
      <c r="D22" s="38">
        <f>D15+D20</f>
        <v>0</v>
      </c>
      <c r="E22" s="38">
        <f>E15+E20</f>
        <v>0</v>
      </c>
      <c r="F22" s="38">
        <f>F15+F20+F8</f>
        <v>801</v>
      </c>
      <c r="G22" s="60">
        <f>F22</f>
        <v>801</v>
      </c>
    </row>
    <row r="23" spans="1:7" x14ac:dyDescent="0.25">
      <c r="A23" s="41"/>
      <c r="B23" s="31"/>
      <c r="C23" s="36"/>
      <c r="D23" s="36"/>
      <c r="E23" s="36"/>
      <c r="F23" s="36"/>
      <c r="G23" s="58"/>
    </row>
    <row r="24" spans="1:7" x14ac:dyDescent="0.25">
      <c r="A24" s="42" t="s">
        <v>111</v>
      </c>
      <c r="B24" s="31"/>
      <c r="C24" s="36"/>
      <c r="D24" s="36"/>
      <c r="E24" s="36"/>
      <c r="F24" s="36"/>
      <c r="G24" s="58"/>
    </row>
    <row r="25" spans="1:7" x14ac:dyDescent="0.25">
      <c r="A25" s="43" t="s">
        <v>112</v>
      </c>
      <c r="B25" s="31"/>
      <c r="C25" s="36"/>
      <c r="D25" s="36"/>
      <c r="E25" s="36"/>
      <c r="F25" s="36"/>
      <c r="G25" s="58"/>
    </row>
    <row r="26" spans="1:7" x14ac:dyDescent="0.25">
      <c r="A26" s="44" t="s">
        <v>113</v>
      </c>
      <c r="B26" s="31"/>
      <c r="C26" s="36">
        <v>0</v>
      </c>
      <c r="D26" s="36">
        <v>0</v>
      </c>
      <c r="E26" s="36">
        <v>0</v>
      </c>
      <c r="F26" s="36">
        <v>0</v>
      </c>
      <c r="G26" s="58">
        <f>'Quarterly P&amp;L'!G48</f>
        <v>1145.2</v>
      </c>
    </row>
    <row r="27" spans="1:7" x14ac:dyDescent="0.25">
      <c r="A27" s="45" t="s">
        <v>114</v>
      </c>
      <c r="B27" s="31"/>
      <c r="C27" s="38">
        <f>SUM(C26:C26)</f>
        <v>0</v>
      </c>
      <c r="D27" s="38">
        <f>SUM(D26:D26)</f>
        <v>0</v>
      </c>
      <c r="E27" s="38">
        <f>SUM(E26:E26)</f>
        <v>0</v>
      </c>
      <c r="F27" s="38">
        <f>SUM(F26:F26)</f>
        <v>0</v>
      </c>
      <c r="G27" s="60">
        <f>SUM(G26:G26)</f>
        <v>1145.2</v>
      </c>
    </row>
    <row r="28" spans="1:7" x14ac:dyDescent="0.25">
      <c r="A28" s="39"/>
      <c r="B28" s="31"/>
      <c r="C28" s="36"/>
      <c r="D28" s="36"/>
      <c r="E28" s="36"/>
      <c r="F28" s="36"/>
      <c r="G28" s="58"/>
    </row>
    <row r="29" spans="1:7" x14ac:dyDescent="0.25">
      <c r="A29" s="43" t="s">
        <v>115</v>
      </c>
      <c r="B29" s="31"/>
      <c r="C29" s="36"/>
      <c r="D29" s="36"/>
      <c r="E29" s="36"/>
      <c r="F29" s="36"/>
      <c r="G29" s="58"/>
    </row>
    <row r="30" spans="1:7" x14ac:dyDescent="0.25">
      <c r="A30" s="44" t="s">
        <v>116</v>
      </c>
      <c r="B30" s="31"/>
      <c r="C30" s="36">
        <v>0</v>
      </c>
      <c r="D30" s="36">
        <v>0</v>
      </c>
      <c r="E30" s="36">
        <v>0</v>
      </c>
      <c r="F30" s="36">
        <v>0</v>
      </c>
      <c r="G30" s="58">
        <f>F30</f>
        <v>0</v>
      </c>
    </row>
    <row r="31" spans="1:7" x14ac:dyDescent="0.25">
      <c r="A31" s="45" t="s">
        <v>117</v>
      </c>
      <c r="B31" s="31"/>
      <c r="C31" s="38">
        <f>C30</f>
        <v>0</v>
      </c>
      <c r="D31" s="38">
        <f>D30</f>
        <v>0</v>
      </c>
      <c r="E31" s="38">
        <f>E30</f>
        <v>0</v>
      </c>
      <c r="F31" s="38">
        <f>F30</f>
        <v>0</v>
      </c>
      <c r="G31" s="60">
        <f>F31</f>
        <v>0</v>
      </c>
    </row>
    <row r="32" spans="1:7" x14ac:dyDescent="0.25">
      <c r="A32" s="39"/>
      <c r="B32" s="31"/>
      <c r="C32" s="36"/>
      <c r="D32" s="36"/>
      <c r="E32" s="36"/>
      <c r="F32" s="36"/>
      <c r="G32" s="58"/>
    </row>
    <row r="33" spans="1:9" x14ac:dyDescent="0.25">
      <c r="A33" s="43" t="s">
        <v>118</v>
      </c>
      <c r="B33" s="31"/>
      <c r="C33" s="36"/>
      <c r="D33" s="36"/>
      <c r="E33" s="36"/>
      <c r="F33" s="36"/>
      <c r="G33" s="58"/>
    </row>
    <row r="34" spans="1:9" x14ac:dyDescent="0.25">
      <c r="A34" s="44" t="s">
        <v>71</v>
      </c>
      <c r="B34" s="31"/>
      <c r="C34" s="36">
        <v>0</v>
      </c>
      <c r="D34" s="36">
        <v>0</v>
      </c>
      <c r="E34" s="36">
        <v>0</v>
      </c>
      <c r="F34" s="36">
        <v>1</v>
      </c>
      <c r="G34" s="58">
        <f>F34</f>
        <v>1</v>
      </c>
    </row>
    <row r="35" spans="1:9" x14ac:dyDescent="0.25">
      <c r="A35" s="44" t="s">
        <v>119</v>
      </c>
      <c r="B35" s="31"/>
      <c r="C35" s="36">
        <f>'Quarterly P&amp;L'!C47-'Quarterly P&amp;L'!C55</f>
        <v>0</v>
      </c>
      <c r="D35" s="36">
        <f>'Quarterly P&amp;L'!D47-'Quarterly P&amp;L'!D55</f>
        <v>0</v>
      </c>
      <c r="E35" s="36">
        <f>'Quarterly P&amp;L'!E47-'Quarterly P&amp;L'!E55</f>
        <v>0</v>
      </c>
      <c r="F35" s="36">
        <f>'Quarterly P&amp;L'!F47-'Quarterly P&amp;L'!F55</f>
        <v>4876</v>
      </c>
      <c r="G35" s="58">
        <f>'Quarterly P&amp;L'!G49-'Quarterly P&amp;L'!G55</f>
        <v>3730.8</v>
      </c>
      <c r="I35" t="s">
        <v>123</v>
      </c>
    </row>
    <row r="36" spans="1:9" x14ac:dyDescent="0.25">
      <c r="A36" s="45" t="s">
        <v>120</v>
      </c>
      <c r="B36" s="31"/>
      <c r="C36" s="38">
        <f>SUM(C34:C35)</f>
        <v>0</v>
      </c>
      <c r="D36" s="38">
        <f>SUM(D34:D35)</f>
        <v>0</v>
      </c>
      <c r="E36" s="38">
        <f>SUM(E34:E35)</f>
        <v>0</v>
      </c>
      <c r="F36" s="38">
        <f>SUM(F34:F35)</f>
        <v>4877</v>
      </c>
      <c r="G36" s="60">
        <f>SUM(G34:G35)</f>
        <v>3731.8</v>
      </c>
      <c r="I36" t="s">
        <v>141</v>
      </c>
    </row>
    <row r="37" spans="1:9" x14ac:dyDescent="0.25">
      <c r="A37" s="46"/>
      <c r="B37" s="31"/>
      <c r="C37" s="36"/>
      <c r="D37" s="36"/>
      <c r="E37" s="36"/>
      <c r="F37" s="36"/>
      <c r="G37" s="58"/>
      <c r="I37" t="s">
        <v>142</v>
      </c>
    </row>
    <row r="38" spans="1:9" x14ac:dyDescent="0.25">
      <c r="A38" s="47" t="s">
        <v>121</v>
      </c>
      <c r="B38" s="31"/>
      <c r="C38" s="38">
        <f>C36+C31+C27</f>
        <v>0</v>
      </c>
      <c r="D38" s="38">
        <f>D36+D31+D27</f>
        <v>0</v>
      </c>
      <c r="E38" s="38">
        <f>E36+E31+E27</f>
        <v>0</v>
      </c>
      <c r="F38" s="38">
        <f>F36+F31+F27</f>
        <v>4877</v>
      </c>
      <c r="G38" s="60">
        <f>G36+G31+G27</f>
        <v>4877</v>
      </c>
    </row>
    <row r="39" spans="1:9" ht="15.75" thickBot="1" x14ac:dyDescent="0.3">
      <c r="A39" s="39"/>
      <c r="B39" s="31"/>
      <c r="C39" s="36"/>
      <c r="D39" s="36"/>
      <c r="E39" s="36"/>
      <c r="F39" s="36"/>
      <c r="G39" s="58"/>
    </row>
    <row r="40" spans="1:9" ht="15.75" thickTop="1" x14ac:dyDescent="0.25">
      <c r="A40" s="31"/>
      <c r="B40" s="48" t="s">
        <v>122</v>
      </c>
      <c r="C40" s="49">
        <f>C22-C38</f>
        <v>0</v>
      </c>
      <c r="D40" s="49">
        <f>D22-D38</f>
        <v>0</v>
      </c>
      <c r="E40" s="49">
        <f>E22-E38</f>
        <v>0</v>
      </c>
      <c r="F40" s="49">
        <f>F22-F38</f>
        <v>-4076</v>
      </c>
      <c r="G40" s="62">
        <f>G22-G38</f>
        <v>-4076</v>
      </c>
      <c r="I40" t="s">
        <v>135</v>
      </c>
    </row>
  </sheetData>
  <mergeCells count="2">
    <mergeCell ref="A2:G2"/>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vt:lpstr>
      <vt:lpstr>Balance Sheet</vt:lpstr>
      <vt:lpstr>Profit and Loss</vt:lpstr>
      <vt:lpstr>CT Return</vt:lpstr>
      <vt:lpstr>Quarterly P&amp;L</vt:lpstr>
      <vt:lpstr>Quarterly Balance Sheet</vt:lpstr>
      <vt:lpstr>'CT Return'!Print_Area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Tim</cp:lastModifiedBy>
  <cp:lastPrinted>2013-05-29T10:50:03Z</cp:lastPrinted>
  <dcterms:created xsi:type="dcterms:W3CDTF">2013-05-23T13:15:05Z</dcterms:created>
  <dcterms:modified xsi:type="dcterms:W3CDTF">2013-05-29T11:31:21Z</dcterms:modified>
</cp:coreProperties>
</file>